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.malmo.se\dfs\gemensamt\Förvaltningar\Stadskontoret\STK AdmavdEK (8268)\Bidrag\Budgemall\Hållbarhet\"/>
    </mc:Choice>
  </mc:AlternateContent>
  <xr:revisionPtr revIDLastSave="24" documentId="13_ncr:1_{F9EF64B2-C7D9-4A49-80B4-75C7EB1BD679}" xr6:coauthVersionLast="47" xr6:coauthVersionMax="47" xr10:uidLastSave="{4569BEAB-0791-4FF7-8738-FB845BD4B649}"/>
  <bookViews>
    <workbookView xWindow="16665" yWindow="2670" windowWidth="29295" windowHeight="15105" xr2:uid="{00000000-000D-0000-FFFF-FFFF00000000}"/>
  </bookViews>
  <sheets>
    <sheet name="01.Budgetmall" sheetId="10" r:id="rId1"/>
    <sheet name="02.Kalkyl för lönekostnader" sheetId="4" r:id="rId2"/>
    <sheet name="03.Budgetmall exempel" sheetId="9" r:id="rId3"/>
    <sheet name="Blad2" sheetId="12" state="hidden" r:id="rId4"/>
    <sheet name="Blad1" sheetId="11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9" i="9" l="1"/>
  <c r="C63" i="4"/>
  <c r="C64" i="4" s="1"/>
  <c r="C57" i="4"/>
  <c r="C51" i="4"/>
  <c r="C52" i="4" s="1"/>
  <c r="C45" i="4"/>
  <c r="C46" i="4" s="1"/>
  <c r="C39" i="4"/>
  <c r="C33" i="4"/>
  <c r="C27" i="4"/>
  <c r="C21" i="4"/>
  <c r="C15" i="4"/>
  <c r="C9" i="4"/>
  <c r="C45" i="9"/>
  <c r="C85" i="10"/>
  <c r="C77" i="10"/>
  <c r="C68" i="10"/>
  <c r="C55" i="10"/>
  <c r="A21" i="10"/>
  <c r="A20" i="10"/>
  <c r="A19" i="10"/>
  <c r="A18" i="10"/>
  <c r="A17" i="10"/>
  <c r="A16" i="10"/>
  <c r="A15" i="10"/>
  <c r="A14" i="10"/>
  <c r="A13" i="10"/>
  <c r="A12" i="10"/>
  <c r="C58" i="4"/>
  <c r="C5" i="4" l="1"/>
  <c r="C56" i="4"/>
  <c r="D56" i="4" s="1"/>
  <c r="C20" i="10" s="1"/>
  <c r="C50" i="4"/>
  <c r="D50" i="4" s="1"/>
  <c r="C19" i="10" s="1"/>
  <c r="C44" i="4"/>
  <c r="D44" i="4" s="1"/>
  <c r="C18" i="10" s="1"/>
  <c r="C62" i="4"/>
  <c r="D62" i="4" s="1"/>
  <c r="C21" i="10" s="1"/>
  <c r="C40" i="4"/>
  <c r="C38" i="4" s="1"/>
  <c r="C28" i="4"/>
  <c r="C26" i="4" s="1"/>
  <c r="D26" i="4" s="1"/>
  <c r="C15" i="10" s="1"/>
  <c r="C22" i="4"/>
  <c r="D20" i="4" s="1"/>
  <c r="C14" i="10" s="1"/>
  <c r="C16" i="4"/>
  <c r="C52" i="9"/>
  <c r="C58" i="9"/>
  <c r="C35" i="9"/>
  <c r="C17" i="9"/>
  <c r="C18" i="9" s="1"/>
  <c r="D14" i="4" l="1"/>
  <c r="C13" i="10" s="1"/>
  <c r="C10" i="4"/>
  <c r="D8" i="4" s="1"/>
  <c r="C12" i="10" s="1"/>
  <c r="D38" i="4"/>
  <c r="C17" i="10" s="1"/>
  <c r="C34" i="4"/>
  <c r="C32" i="4" s="1"/>
  <c r="C86" i="10"/>
  <c r="C36" i="9"/>
  <c r="C6" i="4" l="1"/>
  <c r="C4" i="4" s="1"/>
  <c r="D32" i="4"/>
  <c r="C16" i="10" s="1"/>
  <c r="C22" i="10" s="1"/>
  <c r="D5" i="4"/>
  <c r="C60" i="9"/>
  <c r="C23" i="10" l="1"/>
  <c r="D6" i="4"/>
  <c r="D4" i="4"/>
  <c r="C56" i="10" l="1"/>
  <c r="C87" i="10" s="1"/>
</calcChain>
</file>

<file path=xl/sharedStrings.xml><?xml version="1.0" encoding="utf-8"?>
<sst xmlns="http://schemas.openxmlformats.org/spreadsheetml/2006/main" count="204" uniqueCount="118">
  <si>
    <t>BUDGETMALL PROJEKTBIDRAG (i kronor)</t>
  </si>
  <si>
    <t>Projektnamn</t>
  </si>
  <si>
    <t>Ansökande organisation/projektägare</t>
  </si>
  <si>
    <t>Projektperiod</t>
  </si>
  <si>
    <t xml:space="preserve">OBS - Fyll först i bladet 'Kalkyl för lönekostnader' nedan, om ni söker bidrag för löner. </t>
  </si>
  <si>
    <t>OBS - Fyll endast i de vita cellerna</t>
  </si>
  <si>
    <t>A: Kostnader inom projektet</t>
  </si>
  <si>
    <t>A1 : Personal och roll i projektet som bidrag söks för</t>
  </si>
  <si>
    <t xml:space="preserve">Arbetsuppgifter (Specificera arbetsuppgifter i projektet för respektive person) </t>
  </si>
  <si>
    <t>Lönekostnader inkl PO</t>
  </si>
  <si>
    <t>Beloppet överförs från "Kalkyl för lönekostnader"</t>
  </si>
  <si>
    <t>Summa Personalkostnader inkl PO</t>
  </si>
  <si>
    <t>OH-kostnader (15 %)</t>
  </si>
  <si>
    <t>A2 : Övriga kostnader i projektet som bidrag söks för</t>
  </si>
  <si>
    <t>Beskrivning av övriga kostnader och enklare beräkning</t>
  </si>
  <si>
    <t>Belopp</t>
  </si>
  <si>
    <t>Summa övriga kostnader</t>
  </si>
  <si>
    <t>Totalt budgeterade kostnader inom projektet</t>
  </si>
  <si>
    <t xml:space="preserve">                                                                               B Intäkter / Finansiering av projekt </t>
  </si>
  <si>
    <t xml:space="preserve">B1: Extern medfinansiering av projekt (beskriv kostnadsposter) </t>
  </si>
  <si>
    <t>Finansiär</t>
  </si>
  <si>
    <t>Summa annan finansiering</t>
  </si>
  <si>
    <t>B2: Egen medfinansiering av projekt (beskriv kostnadsposter)</t>
  </si>
  <si>
    <t>Finansieringskälla för intäkt (varifrån intäkten kommer)</t>
  </si>
  <si>
    <t>Summa intern finansierng</t>
  </si>
  <si>
    <t>B3: Intäkter som genereras inom projektet (beskriv kostnadsposter)</t>
  </si>
  <si>
    <t>Beskrivning av intäkt</t>
  </si>
  <si>
    <t>Summa intäkter som genereras inom projektet</t>
  </si>
  <si>
    <t>Totalt budgeterad annan eller egen finansiering inom projektet</t>
  </si>
  <si>
    <t>Summa kostander som söks stöd för</t>
  </si>
  <si>
    <t>Kalkyl för lönekostnader (lönenivå 2027)</t>
  </si>
  <si>
    <t>OBS - Fyll i endast vita celler i tabellen</t>
  </si>
  <si>
    <t>Totalt:</t>
  </si>
  <si>
    <t>Grunddata</t>
  </si>
  <si>
    <t>TOTALT</t>
  </si>
  <si>
    <t>Total LÖNEKOSTNAD</t>
  </si>
  <si>
    <t>Totala lönekostnader inkl PO</t>
  </si>
  <si>
    <t>LÖN</t>
  </si>
  <si>
    <t>Totala lönekostnader exkl PO</t>
  </si>
  <si>
    <t>PO</t>
  </si>
  <si>
    <t>Totala PO kostnader</t>
  </si>
  <si>
    <t>Projektledare</t>
  </si>
  <si>
    <t>Lön inkl PO</t>
  </si>
  <si>
    <t>Totala lönekostnader "Person 1"</t>
  </si>
  <si>
    <t>Månadslön</t>
  </si>
  <si>
    <t>Överförs till "Budgetmall" cell C11</t>
  </si>
  <si>
    <t>Antal månader</t>
  </si>
  <si>
    <t xml:space="preserve">OBS - Ifyllda siffror under "Person 1" är enbart ett exempel. </t>
  </si>
  <si>
    <t>Omfattning</t>
  </si>
  <si>
    <t>Byt ut exemplet mot aktuella siffror för er verksamhet i de gröna cellerna.</t>
  </si>
  <si>
    <t>Person 2</t>
  </si>
  <si>
    <t>Totala lönekostnader "Person 2"</t>
  </si>
  <si>
    <t>Överförs till "Budgetmall" cell C12</t>
  </si>
  <si>
    <t>Person 3</t>
  </si>
  <si>
    <t>Totala lönekostnader "Person 3"</t>
  </si>
  <si>
    <t>Överförs till "Budgetmall" cell C 13</t>
  </si>
  <si>
    <t>Person 4</t>
  </si>
  <si>
    <t>Totala lönekostnader "Person 4"</t>
  </si>
  <si>
    <t>Överförs till "Budgetmall" cell C14</t>
  </si>
  <si>
    <t>Person 5</t>
  </si>
  <si>
    <t>Totala lönekostnader "Person 5"</t>
  </si>
  <si>
    <t>Överförs till "Budgetmall" cell C15</t>
  </si>
  <si>
    <t>Person 6</t>
  </si>
  <si>
    <t>Totala lönekostnader "Person 6"</t>
  </si>
  <si>
    <t>Överförs till "Budgetmall" cell C16</t>
  </si>
  <si>
    <t>Person 7</t>
  </si>
  <si>
    <t>Totala lönekostnader "Person 7"</t>
  </si>
  <si>
    <t>Överförs till "Budgetmall" cell C17</t>
  </si>
  <si>
    <t>Person 8</t>
  </si>
  <si>
    <t>Totala lönekostnader "Person 8"</t>
  </si>
  <si>
    <t>Överförs till "Budgetmall" rad  C18</t>
  </si>
  <si>
    <t>Person 9</t>
  </si>
  <si>
    <t>Totala lönekostnader "Person 9"</t>
  </si>
  <si>
    <t>Överförs till "Budgetmall" rad  C19</t>
  </si>
  <si>
    <t>Person 10</t>
  </si>
  <si>
    <t>Totala lönekostnader "Person 10"</t>
  </si>
  <si>
    <t>Överförs till "Budgetmall" cell  C20</t>
  </si>
  <si>
    <t xml:space="preserve">BUDGETMALL EXEMPEL PROJEKTBIDRAG (i kronor)                        </t>
  </si>
  <si>
    <t>Sociala innovationer</t>
  </si>
  <si>
    <t>Hållbarhetsföreningen</t>
  </si>
  <si>
    <t xml:space="preserve">Projektperiod </t>
  </si>
  <si>
    <t>20270101-20271231</t>
  </si>
  <si>
    <t>Kostnader inom projektet</t>
  </si>
  <si>
    <t xml:space="preserve">A1: Personal och roll i projketet som bidrag söks för </t>
  </si>
  <si>
    <t xml:space="preserve">Medarbetare </t>
  </si>
  <si>
    <t>Genomföra intervjuer, kartläggning av deltagare</t>
  </si>
  <si>
    <t xml:space="preserve">Möte med Malmö stad, skriva rapporter </t>
  </si>
  <si>
    <t>Adminsitratör</t>
  </si>
  <si>
    <t>Löpande adminsitration, bokföring, budgetuppföljning</t>
  </si>
  <si>
    <t xml:space="preserve">Projektmedarbetare </t>
  </si>
  <si>
    <t>Handledare inom aktivitet x</t>
  </si>
  <si>
    <t>A2: Övriga kostnader i verksamheten som bidrag söks för</t>
  </si>
  <si>
    <t>Resekostnader</t>
  </si>
  <si>
    <t>Resor för deltagare till aktiviteter, 12 utflykter * 3 000</t>
  </si>
  <si>
    <t>Lokalkostnader</t>
  </si>
  <si>
    <t>Hyra 15 kvm på Järnvägsgatan 60, ca 20 %  används projektet, (12*5 000 ) *0,2</t>
  </si>
  <si>
    <t>Utrustning och material</t>
  </si>
  <si>
    <t>Material för aktiviteter, pennor, block, målarfärg</t>
  </si>
  <si>
    <t>Timanställda</t>
  </si>
  <si>
    <t xml:space="preserve">10 timanställda * 30 timmar * 160 kr </t>
  </si>
  <si>
    <t xml:space="preserve">Volontärer - vägledare, omkostnad </t>
  </si>
  <si>
    <t>Tröjor och flaskor med tryck (10 st * 50 kr ) + (10 * 25 kr )</t>
  </si>
  <si>
    <t>B Intäkter / finansiering av projekt</t>
  </si>
  <si>
    <t>B1: Extern medfinansiering av projekt (beskriv kostnadsposter)</t>
  </si>
  <si>
    <t>Resekostnader till aktiviteter, 2 utflykter</t>
  </si>
  <si>
    <t>Myndighet X</t>
  </si>
  <si>
    <t>Subventionering av hyra, 10 % tillfaller projektet</t>
  </si>
  <si>
    <t>Bostadsbolag X</t>
  </si>
  <si>
    <t xml:space="preserve">Lönestöd för adminsitratör 60 % av lön </t>
  </si>
  <si>
    <t>Arbetsförmedlingen</t>
  </si>
  <si>
    <t xml:space="preserve">Ej specificerad kostnad, medfinansiering samarbetspartner </t>
  </si>
  <si>
    <t>Region Skåne</t>
  </si>
  <si>
    <t>Sparat eget kapital, buffert sparande</t>
  </si>
  <si>
    <t>Loppmarknad, medlemsavgifter, gåvor</t>
  </si>
  <si>
    <t>Försäljning inom projektet</t>
  </si>
  <si>
    <t>Aktivitet bakning, 100 kakor * 25 kr</t>
  </si>
  <si>
    <t xml:space="preserve">Administratör </t>
  </si>
  <si>
    <t xml:space="preserve">Adminsitratör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</si>
</sst>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40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C00000"/>
      <name val="Calibri"/>
      <family val="2"/>
    </font>
    <font>
      <b/>
      <i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name val="Calibri"/>
      <family val="2"/>
    </font>
    <font>
      <b/>
      <sz val="16"/>
      <color theme="1" tint="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A2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color rgb="FFA20000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FFFFFF"/>
      <name val="Calibri"/>
      <scheme val="minor"/>
    </font>
    <font>
      <b/>
      <sz val="12"/>
      <color rgb="FFFFFFFF"/>
      <name val="Calibri"/>
      <scheme val="minor"/>
    </font>
    <font>
      <b/>
      <sz val="12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DDEBF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theme="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2" fillId="0" borderId="0"/>
    <xf numFmtId="0" fontId="3" fillId="3" borderId="0"/>
    <xf numFmtId="0" fontId="13" fillId="0" borderId="0"/>
  </cellStyleXfs>
  <cellXfs count="246">
    <xf numFmtId="0" fontId="0" fillId="0" borderId="0" xfId="0"/>
    <xf numFmtId="0" fontId="4" fillId="0" borderId="0" xfId="0" applyFont="1"/>
    <xf numFmtId="0" fontId="24" fillId="0" borderId="0" xfId="0" applyFont="1"/>
    <xf numFmtId="0" fontId="1" fillId="0" borderId="0" xfId="0" applyFont="1" applyAlignment="1">
      <alignment horizontal="center"/>
    </xf>
    <xf numFmtId="0" fontId="24" fillId="10" borderId="0" xfId="0" applyFont="1" applyFill="1"/>
    <xf numFmtId="0" fontId="26" fillId="10" borderId="0" xfId="0" applyFont="1" applyFill="1" applyAlignment="1">
      <alignment horizontal="right" wrapText="1"/>
    </xf>
    <xf numFmtId="0" fontId="24" fillId="0" borderId="0" xfId="0" applyFont="1" applyAlignment="1">
      <alignment horizontal="right" wrapText="1"/>
    </xf>
    <xf numFmtId="0" fontId="19" fillId="0" borderId="10" xfId="0" applyFont="1" applyBorder="1" applyProtection="1">
      <protection locked="0"/>
    </xf>
    <xf numFmtId="0" fontId="19" fillId="0" borderId="9" xfId="0" applyFont="1" applyBorder="1" applyProtection="1">
      <protection locked="0"/>
    </xf>
    <xf numFmtId="0" fontId="19" fillId="0" borderId="21" xfId="0" applyFont="1" applyBorder="1" applyProtection="1">
      <protection locked="0"/>
    </xf>
    <xf numFmtId="3" fontId="19" fillId="0" borderId="10" xfId="0" applyNumberFormat="1" applyFont="1" applyBorder="1" applyAlignment="1" applyProtection="1">
      <alignment horizontal="right" vertical="center"/>
      <protection locked="0"/>
    </xf>
    <xf numFmtId="3" fontId="19" fillId="0" borderId="9" xfId="0" applyNumberFormat="1" applyFont="1" applyBorder="1" applyAlignment="1" applyProtection="1">
      <alignment horizontal="right" vertical="center"/>
      <protection locked="0"/>
    </xf>
    <xf numFmtId="0" fontId="31" fillId="0" borderId="9" xfId="0" applyFont="1" applyBorder="1" applyProtection="1">
      <protection locked="0"/>
    </xf>
    <xf numFmtId="0" fontId="19" fillId="0" borderId="0" xfId="0" applyFont="1" applyProtection="1">
      <protection locked="0"/>
    </xf>
    <xf numFmtId="0" fontId="32" fillId="2" borderId="11" xfId="0" applyFont="1" applyFill="1" applyBorder="1" applyAlignment="1" applyProtection="1">
      <alignment horizontal="left" wrapText="1"/>
      <protection locked="0"/>
    </xf>
    <xf numFmtId="0" fontId="26" fillId="12" borderId="17" xfId="0" applyFont="1" applyFill="1" applyBorder="1" applyAlignment="1">
      <alignment horizontal="center" vertical="center" wrapText="1"/>
    </xf>
    <xf numFmtId="0" fontId="19" fillId="2" borderId="10" xfId="0" applyFont="1" applyFill="1" applyBorder="1" applyProtection="1">
      <protection locked="0"/>
    </xf>
    <xf numFmtId="0" fontId="19" fillId="2" borderId="10" xfId="0" applyFont="1" applyFill="1" applyBorder="1" applyAlignment="1" applyProtection="1">
      <alignment horizontal="right" wrapText="1"/>
      <protection locked="0"/>
    </xf>
    <xf numFmtId="3" fontId="19" fillId="2" borderId="10" xfId="0" applyNumberFormat="1" applyFont="1" applyFill="1" applyBorder="1" applyAlignment="1" applyProtection="1">
      <alignment horizontal="right" vertical="center"/>
      <protection locked="0"/>
    </xf>
    <xf numFmtId="0" fontId="19" fillId="2" borderId="11" xfId="0" applyFont="1" applyFill="1" applyBorder="1" applyProtection="1">
      <protection locked="0"/>
    </xf>
    <xf numFmtId="0" fontId="19" fillId="2" borderId="11" xfId="0" applyFont="1" applyFill="1" applyBorder="1" applyAlignment="1" applyProtection="1">
      <alignment horizontal="right" wrapText="1"/>
      <protection locked="0"/>
    </xf>
    <xf numFmtId="3" fontId="19" fillId="2" borderId="11" xfId="0" applyNumberFormat="1" applyFont="1" applyFill="1" applyBorder="1" applyAlignment="1" applyProtection="1">
      <alignment horizontal="right" vertical="center"/>
      <protection locked="0"/>
    </xf>
    <xf numFmtId="0" fontId="19" fillId="2" borderId="9" xfId="0" applyFont="1" applyFill="1" applyBorder="1" applyProtection="1">
      <protection locked="0"/>
    </xf>
    <xf numFmtId="0" fontId="19" fillId="2" borderId="9" xfId="0" applyFont="1" applyFill="1" applyBorder="1" applyAlignment="1" applyProtection="1">
      <alignment horizontal="right" wrapText="1"/>
      <protection locked="0"/>
    </xf>
    <xf numFmtId="3" fontId="19" fillId="2" borderId="9" xfId="0" applyNumberFormat="1" applyFont="1" applyFill="1" applyBorder="1" applyAlignment="1" applyProtection="1">
      <alignment horizontal="right" vertical="center"/>
      <protection locked="0"/>
    </xf>
    <xf numFmtId="3" fontId="1" fillId="0" borderId="9" xfId="0" applyNumberFormat="1" applyFont="1" applyBorder="1" applyAlignment="1" applyProtection="1">
      <alignment horizontal="right" vertical="center"/>
      <protection locked="0"/>
    </xf>
    <xf numFmtId="3" fontId="1" fillId="0" borderId="11" xfId="0" applyNumberFormat="1" applyFont="1" applyBorder="1" applyAlignment="1" applyProtection="1">
      <alignment horizontal="right" vertical="center"/>
      <protection locked="0"/>
    </xf>
    <xf numFmtId="0" fontId="11" fillId="5" borderId="5" xfId="0" applyFont="1" applyFill="1" applyBorder="1" applyAlignment="1" applyProtection="1">
      <alignment horizontal="left" vertical="center" indent="1"/>
      <protection locked="0"/>
    </xf>
    <xf numFmtId="3" fontId="12" fillId="5" borderId="27" xfId="0" applyNumberFormat="1" applyFont="1" applyFill="1" applyBorder="1" applyAlignment="1" applyProtection="1">
      <alignment vertical="center"/>
      <protection locked="0"/>
    </xf>
    <xf numFmtId="9" fontId="12" fillId="5" borderId="26" xfId="1" applyFont="1" applyFill="1" applyBorder="1" applyAlignment="1" applyProtection="1">
      <alignment vertical="center"/>
      <protection locked="0"/>
    </xf>
    <xf numFmtId="3" fontId="12" fillId="5" borderId="28" xfId="0" applyNumberFormat="1" applyFont="1" applyFill="1" applyBorder="1" applyAlignment="1" applyProtection="1">
      <alignment horizontal="center" vertical="center"/>
      <protection locked="0"/>
    </xf>
    <xf numFmtId="10" fontId="12" fillId="2" borderId="29" xfId="0" applyNumberFormat="1" applyFont="1" applyFill="1" applyBorder="1" applyAlignment="1" applyProtection="1">
      <alignment horizontal="center" vertical="center"/>
      <protection locked="0"/>
    </xf>
    <xf numFmtId="0" fontId="17" fillId="6" borderId="40" xfId="0" applyFont="1" applyFill="1" applyBorder="1" applyAlignment="1">
      <alignment horizontal="center" vertical="center" wrapText="1"/>
    </xf>
    <xf numFmtId="0" fontId="1" fillId="4" borderId="4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3" fontId="4" fillId="0" borderId="0" xfId="0" applyNumberFormat="1" applyFont="1"/>
    <xf numFmtId="0" fontId="0" fillId="2" borderId="0" xfId="0" applyFill="1"/>
    <xf numFmtId="0" fontId="6" fillId="15" borderId="5" xfId="0" applyFont="1" applyFill="1" applyBorder="1" applyAlignment="1">
      <alignment vertical="center"/>
    </xf>
    <xf numFmtId="0" fontId="7" fillId="15" borderId="6" xfId="0" applyFont="1" applyFill="1" applyBorder="1" applyAlignment="1">
      <alignment vertical="center" wrapText="1"/>
    </xf>
    <xf numFmtId="0" fontId="8" fillId="15" borderId="34" xfId="0" applyFont="1" applyFill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35" fillId="2" borderId="0" xfId="0" applyFont="1" applyFill="1"/>
    <xf numFmtId="0" fontId="6" fillId="5" borderId="0" xfId="0" applyFont="1" applyFill="1" applyAlignment="1">
      <alignment horizontal="center" vertical="center" wrapText="1"/>
    </xf>
    <xf numFmtId="0" fontId="7" fillId="15" borderId="1" xfId="0" applyFont="1" applyFill="1" applyBorder="1" applyAlignment="1">
      <alignment vertical="center"/>
    </xf>
    <xf numFmtId="0" fontId="7" fillId="15" borderId="4" xfId="0" applyFont="1" applyFill="1" applyBorder="1" applyAlignment="1">
      <alignment vertical="center"/>
    </xf>
    <xf numFmtId="10" fontId="9" fillId="15" borderId="13" xfId="0" applyNumberFormat="1" applyFont="1" applyFill="1" applyBorder="1" applyAlignment="1">
      <alignment horizontal="right" vertical="center"/>
    </xf>
    <xf numFmtId="9" fontId="7" fillId="15" borderId="13" xfId="0" applyNumberFormat="1" applyFont="1" applyFill="1" applyBorder="1" applyAlignment="1">
      <alignment horizontal="right" vertical="center"/>
    </xf>
    <xf numFmtId="3" fontId="5" fillId="5" borderId="0" xfId="0" applyNumberFormat="1" applyFont="1" applyFill="1" applyAlignment="1">
      <alignment vertical="center"/>
    </xf>
    <xf numFmtId="3" fontId="34" fillId="0" borderId="0" xfId="0" applyNumberFormat="1" applyFont="1" applyAlignment="1">
      <alignment vertical="center"/>
    </xf>
    <xf numFmtId="0" fontId="7" fillId="2" borderId="0" xfId="0" applyFont="1" applyFill="1" applyAlignment="1">
      <alignment horizontal="right" vertical="center" wrapText="1"/>
    </xf>
    <xf numFmtId="0" fontId="3" fillId="2" borderId="0" xfId="2" applyFill="1"/>
    <xf numFmtId="0" fontId="7" fillId="15" borderId="31" xfId="0" applyFont="1" applyFill="1" applyBorder="1" applyAlignment="1">
      <alignment vertical="center"/>
    </xf>
    <xf numFmtId="0" fontId="7" fillId="15" borderId="28" xfId="0" applyFont="1" applyFill="1" applyBorder="1" applyAlignment="1">
      <alignment vertical="center"/>
    </xf>
    <xf numFmtId="3" fontId="4" fillId="15" borderId="25" xfId="0" applyNumberFormat="1" applyFont="1" applyFill="1" applyBorder="1" applyAlignment="1">
      <alignment vertical="center"/>
    </xf>
    <xf numFmtId="3" fontId="4" fillId="15" borderId="13" xfId="0" applyNumberFormat="1" applyFont="1" applyFill="1" applyBorder="1" applyAlignment="1">
      <alignment vertical="center"/>
    </xf>
    <xf numFmtId="9" fontId="9" fillId="2" borderId="0" xfId="0" applyNumberFormat="1" applyFont="1" applyFill="1" applyAlignment="1">
      <alignment horizontal="right" vertical="center"/>
    </xf>
    <xf numFmtId="9" fontId="7" fillId="4" borderId="4" xfId="0" applyNumberFormat="1" applyFont="1" applyFill="1" applyBorder="1" applyAlignment="1">
      <alignment horizontal="right" vertical="center"/>
    </xf>
    <xf numFmtId="0" fontId="7" fillId="15" borderId="32" xfId="0" applyFont="1" applyFill="1" applyBorder="1" applyAlignment="1">
      <alignment vertical="center"/>
    </xf>
    <xf numFmtId="0" fontId="7" fillId="15" borderId="29" xfId="0" applyFont="1" applyFill="1" applyBorder="1" applyAlignment="1">
      <alignment vertical="center"/>
    </xf>
    <xf numFmtId="3" fontId="4" fillId="15" borderId="27" xfId="0" applyNumberFormat="1" applyFont="1" applyFill="1" applyBorder="1" applyAlignment="1">
      <alignment vertical="center"/>
    </xf>
    <xf numFmtId="3" fontId="10" fillId="2" borderId="0" xfId="0" applyNumberFormat="1" applyFont="1" applyFill="1" applyAlignment="1">
      <alignment horizontal="center" vertical="center"/>
    </xf>
    <xf numFmtId="3" fontId="10" fillId="5" borderId="0" xfId="0" applyNumberFormat="1" applyFont="1" applyFill="1" applyAlignment="1">
      <alignment vertical="center"/>
    </xf>
    <xf numFmtId="0" fontId="7" fillId="15" borderId="33" xfId="0" applyFont="1" applyFill="1" applyBorder="1" applyAlignment="1">
      <alignment vertical="center"/>
    </xf>
    <xf numFmtId="0" fontId="7" fillId="15" borderId="30" xfId="0" applyFont="1" applyFill="1" applyBorder="1" applyAlignment="1">
      <alignment vertical="center"/>
    </xf>
    <xf numFmtId="3" fontId="4" fillId="15" borderId="26" xfId="0" applyNumberFormat="1" applyFont="1" applyFill="1" applyBorder="1" applyAlignment="1">
      <alignment vertical="center"/>
    </xf>
    <xf numFmtId="3" fontId="7" fillId="13" borderId="6" xfId="0" applyNumberFormat="1" applyFont="1" applyFill="1" applyBorder="1" applyAlignment="1">
      <alignment horizontal="center" vertical="center" wrapText="1"/>
    </xf>
    <xf numFmtId="0" fontId="0" fillId="13" borderId="24" xfId="0" applyFill="1" applyBorder="1"/>
    <xf numFmtId="0" fontId="11" fillId="13" borderId="1" xfId="0" applyFont="1" applyFill="1" applyBorder="1" applyAlignment="1">
      <alignment horizontal="left" vertical="center" indent="1"/>
    </xf>
    <xf numFmtId="3" fontId="7" fillId="13" borderId="4" xfId="0" applyNumberFormat="1" applyFont="1" applyFill="1" applyBorder="1" applyAlignment="1">
      <alignment horizontal="left" vertical="center" indent="1"/>
    </xf>
    <xf numFmtId="3" fontId="12" fillId="13" borderId="13" xfId="0" applyNumberFormat="1" applyFont="1" applyFill="1" applyBorder="1" applyAlignment="1">
      <alignment vertical="center"/>
    </xf>
    <xf numFmtId="3" fontId="5" fillId="14" borderId="13" xfId="0" applyNumberFormat="1" applyFont="1" applyFill="1" applyBorder="1" applyAlignment="1">
      <alignment vertical="center"/>
    </xf>
    <xf numFmtId="0" fontId="0" fillId="4" borderId="9" xfId="0" applyFill="1" applyBorder="1"/>
    <xf numFmtId="3" fontId="10" fillId="0" borderId="0" xfId="0" applyNumberFormat="1" applyFont="1" applyAlignment="1">
      <alignment vertical="center"/>
    </xf>
    <xf numFmtId="0" fontId="12" fillId="14" borderId="31" xfId="0" applyFont="1" applyFill="1" applyBorder="1" applyAlignment="1">
      <alignment horizontal="left" vertical="center" indent="2"/>
    </xf>
    <xf numFmtId="3" fontId="12" fillId="14" borderId="25" xfId="0" applyNumberFormat="1" applyFont="1" applyFill="1" applyBorder="1" applyAlignment="1">
      <alignment vertical="center"/>
    </xf>
    <xf numFmtId="3" fontId="5" fillId="14" borderId="25" xfId="0" applyNumberFormat="1" applyFont="1" applyFill="1" applyBorder="1" applyAlignment="1">
      <alignment vertical="center"/>
    </xf>
    <xf numFmtId="0" fontId="12" fillId="14" borderId="32" xfId="0" applyFont="1" applyFill="1" applyBorder="1" applyAlignment="1">
      <alignment horizontal="left" vertical="center" indent="2"/>
    </xf>
    <xf numFmtId="3" fontId="12" fillId="14" borderId="27" xfId="0" applyNumberFormat="1" applyFont="1" applyFill="1" applyBorder="1" applyAlignment="1">
      <alignment vertical="center"/>
    </xf>
    <xf numFmtId="3" fontId="5" fillId="14" borderId="27" xfId="0" applyNumberFormat="1" applyFont="1" applyFill="1" applyBorder="1" applyAlignment="1">
      <alignment vertical="center"/>
    </xf>
    <xf numFmtId="3" fontId="34" fillId="5" borderId="0" xfId="0" applyNumberFormat="1" applyFont="1" applyFill="1" applyAlignment="1">
      <alignment vertical="center"/>
    </xf>
    <xf numFmtId="0" fontId="35" fillId="0" borderId="0" xfId="0" applyFont="1"/>
    <xf numFmtId="0" fontId="12" fillId="14" borderId="32" xfId="0" applyFont="1" applyFill="1" applyBorder="1" applyAlignment="1">
      <alignment horizontal="left" vertical="center" indent="1"/>
    </xf>
    <xf numFmtId="0" fontId="12" fillId="14" borderId="29" xfId="0" applyFont="1" applyFill="1" applyBorder="1" applyAlignment="1">
      <alignment horizontal="left" vertical="center" indent="1"/>
    </xf>
    <xf numFmtId="9" fontId="4" fillId="2" borderId="0" xfId="0" applyNumberFormat="1" applyFont="1" applyFill="1" applyAlignment="1">
      <alignment horizontal="left" vertical="center"/>
    </xf>
    <xf numFmtId="0" fontId="12" fillId="14" borderId="33" xfId="0" applyFont="1" applyFill="1" applyBorder="1" applyAlignment="1">
      <alignment horizontal="left" vertical="center" indent="1"/>
    </xf>
    <xf numFmtId="0" fontId="12" fillId="14" borderId="30" xfId="0" applyFont="1" applyFill="1" applyBorder="1" applyAlignment="1">
      <alignment horizontal="left" vertical="center" indent="1"/>
    </xf>
    <xf numFmtId="10" fontId="12" fillId="14" borderId="26" xfId="1" applyNumberFormat="1" applyFont="1" applyFill="1" applyBorder="1" applyAlignment="1">
      <alignment vertical="center"/>
    </xf>
    <xf numFmtId="3" fontId="4" fillId="5" borderId="0" xfId="0" applyNumberFormat="1" applyFont="1" applyFill="1" applyAlignment="1">
      <alignment vertical="center"/>
    </xf>
    <xf numFmtId="3" fontId="7" fillId="17" borderId="6" xfId="0" applyNumberFormat="1" applyFont="1" applyFill="1" applyBorder="1" applyAlignment="1">
      <alignment horizontal="center" vertical="center" wrapText="1"/>
    </xf>
    <xf numFmtId="0" fontId="0" fillId="17" borderId="24" xfId="0" applyFill="1" applyBorder="1"/>
    <xf numFmtId="0" fontId="11" fillId="17" borderId="1" xfId="0" applyFont="1" applyFill="1" applyBorder="1" applyAlignment="1">
      <alignment horizontal="left" vertical="center" indent="1"/>
    </xf>
    <xf numFmtId="3" fontId="7" fillId="17" borderId="4" xfId="0" applyNumberFormat="1" applyFont="1" applyFill="1" applyBorder="1" applyAlignment="1">
      <alignment horizontal="left" vertical="center" indent="1"/>
    </xf>
    <xf numFmtId="3" fontId="12" fillId="17" borderId="13" xfId="0" applyNumberFormat="1" applyFont="1" applyFill="1" applyBorder="1" applyAlignment="1">
      <alignment vertical="center"/>
    </xf>
    <xf numFmtId="3" fontId="5" fillId="16" borderId="13" xfId="0" applyNumberFormat="1" applyFont="1" applyFill="1" applyBorder="1" applyAlignment="1">
      <alignment vertical="center"/>
    </xf>
    <xf numFmtId="0" fontId="12" fillId="16" borderId="31" xfId="0" applyFont="1" applyFill="1" applyBorder="1" applyAlignment="1">
      <alignment horizontal="left" vertical="center" indent="2"/>
    </xf>
    <xf numFmtId="3" fontId="12" fillId="16" borderId="25" xfId="0" applyNumberFormat="1" applyFont="1" applyFill="1" applyBorder="1" applyAlignment="1">
      <alignment vertical="center"/>
    </xf>
    <xf numFmtId="3" fontId="5" fillId="16" borderId="25" xfId="0" applyNumberFormat="1" applyFont="1" applyFill="1" applyBorder="1" applyAlignment="1">
      <alignment vertical="center"/>
    </xf>
    <xf numFmtId="0" fontId="12" fillId="16" borderId="32" xfId="0" applyFont="1" applyFill="1" applyBorder="1" applyAlignment="1">
      <alignment horizontal="left" vertical="center" indent="2"/>
    </xf>
    <xf numFmtId="3" fontId="12" fillId="16" borderId="27" xfId="0" applyNumberFormat="1" applyFont="1" applyFill="1" applyBorder="1" applyAlignment="1">
      <alignment vertical="center"/>
    </xf>
    <xf numFmtId="3" fontId="5" fillId="16" borderId="27" xfId="0" applyNumberFormat="1" applyFont="1" applyFill="1" applyBorder="1" applyAlignment="1">
      <alignment vertical="center"/>
    </xf>
    <xf numFmtId="0" fontId="12" fillId="16" borderId="32" xfId="0" applyFont="1" applyFill="1" applyBorder="1" applyAlignment="1">
      <alignment horizontal="left" vertical="center" indent="1"/>
    </xf>
    <xf numFmtId="0" fontId="12" fillId="16" borderId="29" xfId="0" applyFont="1" applyFill="1" applyBorder="1" applyAlignment="1">
      <alignment horizontal="left" vertical="center" indent="1"/>
    </xf>
    <xf numFmtId="0" fontId="12" fillId="16" borderId="33" xfId="0" applyFont="1" applyFill="1" applyBorder="1" applyAlignment="1">
      <alignment horizontal="left" vertical="center" indent="1"/>
    </xf>
    <xf numFmtId="0" fontId="12" fillId="16" borderId="30" xfId="0" applyFont="1" applyFill="1" applyBorder="1" applyAlignment="1">
      <alignment horizontal="left" vertical="center" indent="1"/>
    </xf>
    <xf numFmtId="10" fontId="12" fillId="16" borderId="26" xfId="1" applyNumberFormat="1" applyFont="1" applyFill="1" applyBorder="1" applyAlignment="1">
      <alignment vertical="center"/>
    </xf>
    <xf numFmtId="0" fontId="0" fillId="13" borderId="35" xfId="0" applyFill="1" applyBorder="1"/>
    <xf numFmtId="0" fontId="0" fillId="13" borderId="0" xfId="0" applyFill="1"/>
    <xf numFmtId="0" fontId="0" fillId="17" borderId="35" xfId="0" applyFill="1" applyBorder="1"/>
    <xf numFmtId="0" fontId="0" fillId="17" borderId="0" xfId="0" applyFill="1"/>
    <xf numFmtId="3" fontId="7" fillId="19" borderId="6" xfId="0" applyNumberFormat="1" applyFont="1" applyFill="1" applyBorder="1" applyAlignment="1">
      <alignment horizontal="center" vertical="center" wrapText="1"/>
    </xf>
    <xf numFmtId="0" fontId="0" fillId="19" borderId="35" xfId="0" applyFill="1" applyBorder="1"/>
    <xf numFmtId="0" fontId="0" fillId="19" borderId="0" xfId="0" applyFill="1"/>
    <xf numFmtId="0" fontId="11" fillId="19" borderId="1" xfId="0" applyFont="1" applyFill="1" applyBorder="1" applyAlignment="1">
      <alignment horizontal="left" vertical="center" indent="1"/>
    </xf>
    <xf numFmtId="3" fontId="7" fillId="19" borderId="4" xfId="0" applyNumberFormat="1" applyFont="1" applyFill="1" applyBorder="1" applyAlignment="1">
      <alignment horizontal="left" vertical="center" indent="1"/>
    </xf>
    <xf numFmtId="3" fontId="12" fillId="19" borderId="13" xfId="0" applyNumberFormat="1" applyFont="1" applyFill="1" applyBorder="1" applyAlignment="1">
      <alignment vertical="center"/>
    </xf>
    <xf numFmtId="3" fontId="5" fillId="18" borderId="13" xfId="0" applyNumberFormat="1" applyFont="1" applyFill="1" applyBorder="1" applyAlignment="1">
      <alignment vertical="center"/>
    </xf>
    <xf numFmtId="0" fontId="12" fillId="18" borderId="31" xfId="0" applyFont="1" applyFill="1" applyBorder="1" applyAlignment="1">
      <alignment horizontal="left" vertical="center" indent="2"/>
    </xf>
    <xf numFmtId="3" fontId="12" fillId="18" borderId="25" xfId="0" applyNumberFormat="1" applyFont="1" applyFill="1" applyBorder="1" applyAlignment="1">
      <alignment vertical="center"/>
    </xf>
    <xf numFmtId="3" fontId="5" fillId="18" borderId="25" xfId="0" applyNumberFormat="1" applyFont="1" applyFill="1" applyBorder="1" applyAlignment="1">
      <alignment vertical="center"/>
    </xf>
    <xf numFmtId="0" fontId="12" fillId="18" borderId="32" xfId="0" applyFont="1" applyFill="1" applyBorder="1" applyAlignment="1">
      <alignment horizontal="left" vertical="center" indent="2"/>
    </xf>
    <xf numFmtId="3" fontId="12" fillId="18" borderId="27" xfId="0" applyNumberFormat="1" applyFont="1" applyFill="1" applyBorder="1" applyAlignment="1">
      <alignment vertical="center"/>
    </xf>
    <xf numFmtId="3" fontId="5" fillId="18" borderId="27" xfId="0" applyNumberFormat="1" applyFont="1" applyFill="1" applyBorder="1" applyAlignment="1">
      <alignment vertical="center"/>
    </xf>
    <xf numFmtId="0" fontId="12" fillId="18" borderId="32" xfId="0" applyFont="1" applyFill="1" applyBorder="1" applyAlignment="1">
      <alignment horizontal="left" vertical="center" indent="1"/>
    </xf>
    <xf numFmtId="0" fontId="12" fillId="18" borderId="29" xfId="0" applyFont="1" applyFill="1" applyBorder="1" applyAlignment="1">
      <alignment horizontal="left" vertical="center" indent="1"/>
    </xf>
    <xf numFmtId="0" fontId="12" fillId="18" borderId="33" xfId="0" applyFont="1" applyFill="1" applyBorder="1" applyAlignment="1">
      <alignment horizontal="left" vertical="center" indent="1"/>
    </xf>
    <xf numFmtId="0" fontId="12" fillId="18" borderId="30" xfId="0" applyFont="1" applyFill="1" applyBorder="1" applyAlignment="1">
      <alignment horizontal="left" vertical="center" indent="1"/>
    </xf>
    <xf numFmtId="10" fontId="12" fillId="18" borderId="26" xfId="1" applyNumberFormat="1" applyFont="1" applyFill="1" applyBorder="1" applyAlignment="1">
      <alignment vertical="center"/>
    </xf>
    <xf numFmtId="0" fontId="17" fillId="4" borderId="44" xfId="0" applyFont="1" applyFill="1" applyBorder="1"/>
    <xf numFmtId="0" fontId="17" fillId="0" borderId="0" xfId="0" applyFont="1"/>
    <xf numFmtId="0" fontId="19" fillId="0" borderId="0" xfId="0" applyFont="1"/>
    <xf numFmtId="0" fontId="1" fillId="4" borderId="46" xfId="0" applyFont="1" applyFill="1" applyBorder="1"/>
    <xf numFmtId="0" fontId="29" fillId="0" borderId="0" xfId="0" applyFont="1"/>
    <xf numFmtId="0" fontId="36" fillId="0" borderId="0" xfId="0" applyFont="1"/>
    <xf numFmtId="0" fontId="33" fillId="0" borderId="0" xfId="0" applyFont="1"/>
    <xf numFmtId="0" fontId="1" fillId="0" borderId="0" xfId="0" applyFont="1"/>
    <xf numFmtId="9" fontId="19" fillId="0" borderId="0" xfId="0" applyNumberFormat="1" applyFont="1" applyAlignment="1">
      <alignment horizontal="center" vertical="center"/>
    </xf>
    <xf numFmtId="0" fontId="26" fillId="11" borderId="17" xfId="0" applyFont="1" applyFill="1" applyBorder="1" applyAlignment="1">
      <alignment horizontal="right" vertical="center" wrapText="1" indent="3"/>
    </xf>
    <xf numFmtId="0" fontId="30" fillId="11" borderId="18" xfId="0" applyFont="1" applyFill="1" applyBorder="1" applyAlignment="1">
      <alignment horizontal="center" wrapText="1"/>
    </xf>
    <xf numFmtId="164" fontId="30" fillId="11" borderId="19" xfId="0" applyNumberFormat="1" applyFont="1" applyFill="1" applyBorder="1"/>
    <xf numFmtId="0" fontId="1" fillId="7" borderId="4" xfId="0" applyFont="1" applyFill="1" applyBorder="1"/>
    <xf numFmtId="0" fontId="1" fillId="7" borderId="12" xfId="0" applyFont="1" applyFill="1" applyBorder="1" applyAlignment="1">
      <alignment horizontal="left"/>
    </xf>
    <xf numFmtId="164" fontId="1" fillId="7" borderId="3" xfId="0" applyNumberFormat="1" applyFont="1" applyFill="1" applyBorder="1"/>
    <xf numFmtId="3" fontId="19" fillId="13" borderId="10" xfId="0" applyNumberFormat="1" applyFont="1" applyFill="1" applyBorder="1"/>
    <xf numFmtId="3" fontId="19" fillId="13" borderId="9" xfId="0" applyNumberFormat="1" applyFont="1" applyFill="1" applyBorder="1"/>
    <xf numFmtId="3" fontId="19" fillId="13" borderId="20" xfId="0" applyNumberFormat="1" applyFont="1" applyFill="1" applyBorder="1"/>
    <xf numFmtId="3" fontId="19" fillId="13" borderId="22" xfId="0" applyNumberFormat="1" applyFont="1" applyFill="1" applyBorder="1"/>
    <xf numFmtId="0" fontId="19" fillId="8" borderId="2" xfId="0" applyFont="1" applyFill="1" applyBorder="1"/>
    <xf numFmtId="0" fontId="1" fillId="8" borderId="8" xfId="0" applyFont="1" applyFill="1" applyBorder="1" applyAlignment="1">
      <alignment horizontal="right" wrapText="1"/>
    </xf>
    <xf numFmtId="3" fontId="1" fillId="8" borderId="3" xfId="0" applyNumberFormat="1" applyFont="1" applyFill="1" applyBorder="1" applyAlignment="1">
      <alignment horizontal="right" vertical="center"/>
    </xf>
    <xf numFmtId="0" fontId="19" fillId="8" borderId="1" xfId="0" applyFont="1" applyFill="1" applyBorder="1"/>
    <xf numFmtId="0" fontId="1" fillId="7" borderId="4" xfId="0" applyFont="1" applyFill="1" applyBorder="1" applyAlignment="1">
      <alignment horizontal="left"/>
    </xf>
    <xf numFmtId="3" fontId="1" fillId="7" borderId="4" xfId="0" applyNumberFormat="1" applyFont="1" applyFill="1" applyBorder="1" applyAlignment="1">
      <alignment horizontal="right" vertical="center"/>
    </xf>
    <xf numFmtId="0" fontId="24" fillId="10" borderId="1" xfId="0" applyFont="1" applyFill="1" applyBorder="1"/>
    <xf numFmtId="0" fontId="26" fillId="10" borderId="23" xfId="0" applyFont="1" applyFill="1" applyBorder="1" applyAlignment="1">
      <alignment horizontal="right" wrapText="1"/>
    </xf>
    <xf numFmtId="3" fontId="26" fillId="10" borderId="13" xfId="0" applyNumberFormat="1" applyFont="1" applyFill="1" applyBorder="1" applyAlignment="1">
      <alignment horizontal="right" vertical="center"/>
    </xf>
    <xf numFmtId="3" fontId="26" fillId="0" borderId="0" xfId="0" applyNumberFormat="1" applyFont="1" applyAlignment="1">
      <alignment horizontal="right" vertical="center"/>
    </xf>
    <xf numFmtId="0" fontId="19" fillId="12" borderId="18" xfId="0" applyFont="1" applyFill="1" applyBorder="1"/>
    <xf numFmtId="3" fontId="19" fillId="12" borderId="19" xfId="0" applyNumberFormat="1" applyFont="1" applyFill="1" applyBorder="1" applyAlignment="1">
      <alignment horizontal="right" vertical="center"/>
    </xf>
    <xf numFmtId="0" fontId="1" fillId="4" borderId="2" xfId="0" applyFont="1" applyFill="1" applyBorder="1"/>
    <xf numFmtId="0" fontId="1" fillId="4" borderId="8" xfId="0" applyFont="1" applyFill="1" applyBorder="1"/>
    <xf numFmtId="3" fontId="1" fillId="4" borderId="3" xfId="0" applyNumberFormat="1" applyFont="1" applyFill="1" applyBorder="1" applyAlignment="1">
      <alignment horizontal="right" vertical="center"/>
    </xf>
    <xf numFmtId="0" fontId="1" fillId="8" borderId="11" xfId="0" applyFont="1" applyFill="1" applyBorder="1"/>
    <xf numFmtId="0" fontId="1" fillId="8" borderId="11" xfId="0" applyFont="1" applyFill="1" applyBorder="1" applyAlignment="1">
      <alignment horizontal="right"/>
    </xf>
    <xf numFmtId="3" fontId="1" fillId="8" borderId="11" xfId="0" applyNumberFormat="1" applyFont="1" applyFill="1" applyBorder="1" applyAlignment="1">
      <alignment horizontal="right" vertical="center"/>
    </xf>
    <xf numFmtId="0" fontId="1" fillId="4" borderId="8" xfId="0" applyFont="1" applyFill="1" applyBorder="1" applyAlignment="1">
      <alignment horizontal="left"/>
    </xf>
    <xf numFmtId="0" fontId="19" fillId="9" borderId="11" xfId="0" applyFont="1" applyFill="1" applyBorder="1"/>
    <xf numFmtId="0" fontId="1" fillId="9" borderId="11" xfId="0" applyFont="1" applyFill="1" applyBorder="1" applyAlignment="1">
      <alignment horizontal="right"/>
    </xf>
    <xf numFmtId="3" fontId="1" fillId="9" borderId="11" xfId="0" applyNumberFormat="1" applyFont="1" applyFill="1" applyBorder="1" applyAlignment="1">
      <alignment horizontal="right" vertical="center"/>
    </xf>
    <xf numFmtId="0" fontId="1" fillId="4" borderId="8" xfId="0" applyFont="1" applyFill="1" applyBorder="1" applyAlignment="1">
      <alignment horizontal="left" wrapText="1"/>
    </xf>
    <xf numFmtId="0" fontId="19" fillId="9" borderId="15" xfId="0" applyFont="1" applyFill="1" applyBorder="1"/>
    <xf numFmtId="0" fontId="1" fillId="9" borderId="16" xfId="0" applyFont="1" applyFill="1" applyBorder="1" applyAlignment="1">
      <alignment horizontal="right" wrapText="1"/>
    </xf>
    <xf numFmtId="3" fontId="1" fillId="9" borderId="14" xfId="0" applyNumberFormat="1" applyFont="1" applyFill="1" applyBorder="1" applyAlignment="1">
      <alignment horizontal="right" vertical="center"/>
    </xf>
    <xf numFmtId="3" fontId="26" fillId="10" borderId="0" xfId="0" applyNumberFormat="1" applyFont="1" applyFill="1" applyAlignment="1">
      <alignment horizontal="right" vertical="center"/>
    </xf>
    <xf numFmtId="0" fontId="33" fillId="0" borderId="1" xfId="0" applyFont="1" applyBorder="1" applyAlignment="1">
      <alignment horizontal="center" wrapText="1"/>
    </xf>
    <xf numFmtId="0" fontId="33" fillId="0" borderId="13" xfId="0" applyFont="1" applyBorder="1" applyAlignment="1">
      <alignment horizontal="right" wrapText="1"/>
    </xf>
    <xf numFmtId="3" fontId="33" fillId="0" borderId="13" xfId="0" applyNumberFormat="1" applyFont="1" applyBorder="1" applyAlignment="1">
      <alignment horizontal="right" vertical="center"/>
    </xf>
    <xf numFmtId="0" fontId="19" fillId="0" borderId="38" xfId="0" applyFont="1" applyBorder="1" applyProtection="1">
      <protection locked="0"/>
    </xf>
    <xf numFmtId="0" fontId="19" fillId="0" borderId="37" xfId="0" applyFont="1" applyBorder="1" applyProtection="1">
      <protection locked="0"/>
    </xf>
    <xf numFmtId="0" fontId="19" fillId="0" borderId="39" xfId="0" applyFont="1" applyBorder="1" applyProtection="1">
      <protection locked="0"/>
    </xf>
    <xf numFmtId="0" fontId="1" fillId="4" borderId="43" xfId="0" applyFont="1" applyFill="1" applyBorder="1"/>
    <xf numFmtId="0" fontId="1" fillId="4" borderId="41" xfId="0" applyFont="1" applyFill="1" applyBorder="1"/>
    <xf numFmtId="0" fontId="1" fillId="4" borderId="42" xfId="0" applyFont="1" applyFill="1" applyBorder="1"/>
    <xf numFmtId="0" fontId="39" fillId="4" borderId="44" xfId="0" applyFont="1" applyFill="1" applyBorder="1"/>
    <xf numFmtId="3" fontId="4" fillId="0" borderId="0" xfId="0" applyNumberFormat="1" applyFont="1" applyAlignment="1">
      <alignment horizontal="right" vertical="center"/>
    </xf>
    <xf numFmtId="0" fontId="36" fillId="4" borderId="46" xfId="0" applyFont="1" applyFill="1" applyBorder="1"/>
    <xf numFmtId="3" fontId="0" fillId="0" borderId="0" xfId="0" applyNumberFormat="1" applyAlignment="1">
      <alignment horizontal="right" vertical="center"/>
    </xf>
    <xf numFmtId="0" fontId="15" fillId="0" borderId="43" xfId="0" applyFont="1" applyBorder="1"/>
    <xf numFmtId="0" fontId="14" fillId="0" borderId="38" xfId="0" applyFont="1" applyBorder="1" applyAlignment="1">
      <alignment horizontal="left"/>
    </xf>
    <xf numFmtId="0" fontId="15" fillId="0" borderId="47" xfId="0" applyFont="1" applyBorder="1"/>
    <xf numFmtId="0" fontId="14" fillId="0" borderId="36" xfId="0" applyFont="1" applyBorder="1" applyAlignment="1">
      <alignment horizontal="left"/>
    </xf>
    <xf numFmtId="0" fontId="15" fillId="0" borderId="42" xfId="0" applyFont="1" applyBorder="1"/>
    <xf numFmtId="0" fontId="14" fillId="0" borderId="37" xfId="0" applyFont="1" applyBorder="1" applyAlignment="1">
      <alignment horizontal="left"/>
    </xf>
    <xf numFmtId="0" fontId="22" fillId="0" borderId="0" xfId="0" applyFont="1"/>
    <xf numFmtId="0" fontId="37" fillId="11" borderId="17" xfId="0" applyFont="1" applyFill="1" applyBorder="1" applyAlignment="1">
      <alignment horizontal="center" vertical="center" wrapText="1"/>
    </xf>
    <xf numFmtId="0" fontId="18" fillId="11" borderId="18" xfId="0" applyFont="1" applyFill="1" applyBorder="1" applyAlignment="1">
      <alignment horizontal="center" wrapText="1"/>
    </xf>
    <xf numFmtId="3" fontId="18" fillId="11" borderId="19" xfId="0" applyNumberFormat="1" applyFont="1" applyFill="1" applyBorder="1" applyAlignment="1">
      <alignment horizontal="right" vertical="center"/>
    </xf>
    <xf numFmtId="0" fontId="15" fillId="7" borderId="4" xfId="0" applyFont="1" applyFill="1" applyBorder="1"/>
    <xf numFmtId="0" fontId="15" fillId="7" borderId="12" xfId="0" applyFont="1" applyFill="1" applyBorder="1" applyAlignment="1">
      <alignment horizontal="left"/>
    </xf>
    <xf numFmtId="3" fontId="15" fillId="7" borderId="3" xfId="0" applyNumberFormat="1" applyFont="1" applyFill="1" applyBorder="1" applyAlignment="1">
      <alignment horizontal="right" vertical="center"/>
    </xf>
    <xf numFmtId="0" fontId="14" fillId="0" borderId="10" xfId="0" applyFont="1" applyBorder="1"/>
    <xf numFmtId="3" fontId="14" fillId="0" borderId="10" xfId="0" applyNumberFormat="1" applyFont="1" applyBorder="1" applyAlignment="1">
      <alignment horizontal="right" vertical="center"/>
    </xf>
    <xf numFmtId="0" fontId="0" fillId="8" borderId="2" xfId="0" applyFill="1" applyBorder="1"/>
    <xf numFmtId="0" fontId="15" fillId="8" borderId="8" xfId="0" applyFont="1" applyFill="1" applyBorder="1" applyAlignment="1">
      <alignment horizontal="right" wrapText="1"/>
    </xf>
    <xf numFmtId="3" fontId="15" fillId="8" borderId="3" xfId="0" applyNumberFormat="1" applyFont="1" applyFill="1" applyBorder="1" applyAlignment="1">
      <alignment horizontal="right" vertical="center"/>
    </xf>
    <xf numFmtId="0" fontId="0" fillId="8" borderId="1" xfId="0" applyFill="1" applyBorder="1"/>
    <xf numFmtId="0" fontId="15" fillId="7" borderId="4" xfId="0" applyFont="1" applyFill="1" applyBorder="1" applyAlignment="1">
      <alignment horizontal="left"/>
    </xf>
    <xf numFmtId="3" fontId="15" fillId="7" borderId="4" xfId="0" applyNumberFormat="1" applyFont="1" applyFill="1" applyBorder="1" applyAlignment="1">
      <alignment horizontal="right" vertical="center"/>
    </xf>
    <xf numFmtId="0" fontId="28" fillId="0" borderId="9" xfId="0" applyFont="1" applyBorder="1"/>
    <xf numFmtId="3" fontId="14" fillId="0" borderId="9" xfId="0" applyNumberFormat="1" applyFont="1" applyBorder="1" applyAlignment="1">
      <alignment horizontal="right" vertical="center"/>
    </xf>
    <xf numFmtId="0" fontId="14" fillId="0" borderId="9" xfId="0" applyFont="1" applyBorder="1"/>
    <xf numFmtId="3" fontId="21" fillId="10" borderId="0" xfId="0" applyNumberFormat="1" applyFont="1" applyFill="1" applyAlignment="1">
      <alignment horizontal="right" vertical="center"/>
    </xf>
    <xf numFmtId="3" fontId="21" fillId="0" borderId="0" xfId="0" applyNumberFormat="1" applyFont="1" applyAlignment="1">
      <alignment horizontal="right" vertical="center"/>
    </xf>
    <xf numFmtId="0" fontId="0" fillId="12" borderId="18" xfId="0" applyFill="1" applyBorder="1"/>
    <xf numFmtId="3" fontId="0" fillId="12" borderId="19" xfId="0" applyNumberFormat="1" applyFill="1" applyBorder="1" applyAlignment="1">
      <alignment horizontal="right" vertical="center"/>
    </xf>
    <xf numFmtId="0" fontId="20" fillId="0" borderId="0" xfId="0" applyFont="1"/>
    <xf numFmtId="0" fontId="27" fillId="4" borderId="2" xfId="0" applyFont="1" applyFill="1" applyBorder="1"/>
    <xf numFmtId="0" fontId="15" fillId="4" borderId="8" xfId="0" applyFont="1" applyFill="1" applyBorder="1"/>
    <xf numFmtId="3" fontId="15" fillId="4" borderId="3" xfId="0" applyNumberFormat="1" applyFont="1" applyFill="1" applyBorder="1" applyAlignment="1">
      <alignment horizontal="right" vertical="center"/>
    </xf>
    <xf numFmtId="0" fontId="16" fillId="0" borderId="9" xfId="0" applyFont="1" applyBorder="1"/>
    <xf numFmtId="3" fontId="16" fillId="0" borderId="9" xfId="0" applyNumberFormat="1" applyFont="1" applyBorder="1" applyAlignment="1">
      <alignment horizontal="right" vertical="center"/>
    </xf>
    <xf numFmtId="0" fontId="15" fillId="8" borderId="11" xfId="0" applyFont="1" applyFill="1" applyBorder="1"/>
    <xf numFmtId="0" fontId="15" fillId="8" borderId="11" xfId="0" applyFont="1" applyFill="1" applyBorder="1" applyAlignment="1">
      <alignment horizontal="right"/>
    </xf>
    <xf numFmtId="3" fontId="15" fillId="8" borderId="11" xfId="0" applyNumberFormat="1" applyFont="1" applyFill="1" applyBorder="1" applyAlignment="1">
      <alignment horizontal="right" vertical="center"/>
    </xf>
    <xf numFmtId="0" fontId="27" fillId="4" borderId="8" xfId="0" applyFont="1" applyFill="1" applyBorder="1" applyAlignment="1">
      <alignment horizontal="left"/>
    </xf>
    <xf numFmtId="0" fontId="14" fillId="9" borderId="11" xfId="0" applyFont="1" applyFill="1" applyBorder="1"/>
    <xf numFmtId="0" fontId="15" fillId="9" borderId="11" xfId="0" applyFont="1" applyFill="1" applyBorder="1" applyAlignment="1">
      <alignment horizontal="right"/>
    </xf>
    <xf numFmtId="3" fontId="15" fillId="9" borderId="11" xfId="0" applyNumberFormat="1" applyFont="1" applyFill="1" applyBorder="1" applyAlignment="1">
      <alignment horizontal="right" vertical="center"/>
    </xf>
    <xf numFmtId="0" fontId="15" fillId="4" borderId="8" xfId="0" applyFont="1" applyFill="1" applyBorder="1" applyAlignment="1">
      <alignment horizontal="left" wrapText="1"/>
    </xf>
    <xf numFmtId="0" fontId="0" fillId="2" borderId="10" xfId="0" applyFill="1" applyBorder="1"/>
    <xf numFmtId="0" fontId="28" fillId="2" borderId="10" xfId="0" applyFont="1" applyFill="1" applyBorder="1" applyAlignment="1">
      <alignment horizontal="left" wrapText="1"/>
    </xf>
    <xf numFmtId="3" fontId="14" fillId="2" borderId="10" xfId="0" applyNumberFormat="1" applyFont="1" applyFill="1" applyBorder="1" applyAlignment="1">
      <alignment horizontal="right" vertical="center"/>
    </xf>
    <xf numFmtId="0" fontId="0" fillId="2" borderId="11" xfId="0" applyFill="1" applyBorder="1"/>
    <xf numFmtId="0" fontId="23" fillId="2" borderId="11" xfId="0" applyFont="1" applyFill="1" applyBorder="1" applyAlignment="1">
      <alignment horizontal="left" wrapText="1"/>
    </xf>
    <xf numFmtId="3" fontId="14" fillId="2" borderId="11" xfId="0" applyNumberFormat="1" applyFont="1" applyFill="1" applyBorder="1" applyAlignment="1">
      <alignment horizontal="right" vertical="center"/>
    </xf>
    <xf numFmtId="0" fontId="14" fillId="2" borderId="11" xfId="0" applyFont="1" applyFill="1" applyBorder="1" applyAlignment="1">
      <alignment horizontal="right" wrapText="1"/>
    </xf>
    <xf numFmtId="0" fontId="0" fillId="2" borderId="9" xfId="0" applyFill="1" applyBorder="1"/>
    <xf numFmtId="0" fontId="14" fillId="2" borderId="9" xfId="0" applyFont="1" applyFill="1" applyBorder="1" applyAlignment="1">
      <alignment horizontal="right" wrapText="1"/>
    </xf>
    <xf numFmtId="3" fontId="14" fillId="2" borderId="9" xfId="0" applyNumberFormat="1" applyFont="1" applyFill="1" applyBorder="1" applyAlignment="1">
      <alignment horizontal="right" vertical="center"/>
    </xf>
    <xf numFmtId="0" fontId="0" fillId="9" borderId="15" xfId="0" applyFill="1" applyBorder="1"/>
    <xf numFmtId="0" fontId="15" fillId="9" borderId="16" xfId="0" applyFont="1" applyFill="1" applyBorder="1" applyAlignment="1">
      <alignment horizontal="right" wrapText="1"/>
    </xf>
    <xf numFmtId="3" fontId="15" fillId="9" borderId="14" xfId="0" applyNumberFormat="1" applyFont="1" applyFill="1" applyBorder="1" applyAlignment="1">
      <alignment horizontal="right" vertical="center"/>
    </xf>
    <xf numFmtId="0" fontId="38" fillId="10" borderId="0" xfId="0" applyFont="1" applyFill="1" applyAlignment="1">
      <alignment horizontal="right" wrapText="1"/>
    </xf>
    <xf numFmtId="0" fontId="25" fillId="0" borderId="1" xfId="0" applyFont="1" applyBorder="1" applyAlignment="1">
      <alignment horizontal="center" wrapText="1"/>
    </xf>
    <xf numFmtId="0" fontId="27" fillId="0" borderId="13" xfId="0" applyFont="1" applyBorder="1" applyAlignment="1">
      <alignment horizontal="right" wrapText="1"/>
    </xf>
    <xf numFmtId="3" fontId="27" fillId="0" borderId="13" xfId="0" applyNumberFormat="1" applyFont="1" applyBorder="1" applyAlignment="1">
      <alignment horizontal="right" vertical="center"/>
    </xf>
  </cellXfs>
  <cellStyles count="4">
    <cellStyle name="Dålig" xfId="2" builtinId="27"/>
    <cellStyle name="Normal" xfId="0" builtinId="0"/>
    <cellStyle name="Normal 3" xfId="3" xr:uid="{00000000-0005-0000-0000-000003000000}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3CEAA-DAEC-4022-890C-5997DA626E5C}">
  <sheetPr>
    <tabColor theme="7" tint="0.39997558519241921"/>
  </sheetPr>
  <dimension ref="A1:K91"/>
  <sheetViews>
    <sheetView showGridLines="0" tabSelected="1" topLeftCell="A63" zoomScale="87" zoomScaleNormal="87" workbookViewId="0">
      <selection activeCell="A74" sqref="A74"/>
    </sheetView>
  </sheetViews>
  <sheetFormatPr defaultColWidth="9.140625" defaultRowHeight="18.75"/>
  <cols>
    <col min="1" max="1" width="108.42578125" style="130" bestFit="1" customWidth="1"/>
    <col min="2" max="2" width="96.7109375" style="130" bestFit="1" customWidth="1"/>
    <col min="3" max="3" width="27.28515625" style="130" bestFit="1" customWidth="1"/>
    <col min="4" max="5" width="2" style="130" customWidth="1"/>
    <col min="6" max="6" width="57.28515625" style="130" bestFit="1" customWidth="1"/>
    <col min="7" max="8" width="2" style="130" customWidth="1"/>
    <col min="9" max="10" width="9.140625" style="130"/>
    <col min="11" max="11" width="11.42578125" style="130" customWidth="1"/>
    <col min="12" max="16384" width="9.140625" style="130"/>
  </cols>
  <sheetData>
    <row r="1" spans="1:11">
      <c r="A1" s="32"/>
      <c r="B1" s="128"/>
      <c r="C1" s="129"/>
      <c r="D1" s="129"/>
      <c r="E1" s="129"/>
      <c r="F1" s="129"/>
      <c r="G1" s="129"/>
      <c r="H1" s="129"/>
    </row>
    <row r="2" spans="1:11">
      <c r="A2" s="33"/>
      <c r="B2" s="131" t="s">
        <v>0</v>
      </c>
    </row>
    <row r="3" spans="1:11">
      <c r="A3" s="180" t="s">
        <v>1</v>
      </c>
      <c r="B3" s="177"/>
    </row>
    <row r="4" spans="1:11">
      <c r="A4" s="181" t="s">
        <v>2</v>
      </c>
      <c r="B4" s="178"/>
    </row>
    <row r="5" spans="1:11">
      <c r="A5" s="182" t="s">
        <v>3</v>
      </c>
      <c r="B5" s="179"/>
    </row>
    <row r="6" spans="1:11" ht="18.95" customHeight="1">
      <c r="J6" s="132"/>
      <c r="K6" s="132"/>
    </row>
    <row r="7" spans="1:11" ht="18.95" customHeight="1">
      <c r="A7" s="133" t="s">
        <v>4</v>
      </c>
      <c r="J7" s="132"/>
      <c r="K7" s="132"/>
    </row>
    <row r="8" spans="1:11" ht="18.95" customHeight="1">
      <c r="A8" s="134" t="s">
        <v>5</v>
      </c>
    </row>
    <row r="9" spans="1:11">
      <c r="A9" s="135"/>
      <c r="C9" s="136"/>
    </row>
    <row r="10" spans="1:11" s="3" customFormat="1" ht="25.5" customHeight="1">
      <c r="A10" s="137" t="s">
        <v>6</v>
      </c>
      <c r="B10" s="138"/>
      <c r="C10" s="139"/>
    </row>
    <row r="11" spans="1:11" ht="19.5" thickBot="1">
      <c r="A11" s="140" t="s">
        <v>7</v>
      </c>
      <c r="B11" s="141" t="s">
        <v>8</v>
      </c>
      <c r="C11" s="142" t="s">
        <v>9</v>
      </c>
    </row>
    <row r="12" spans="1:11">
      <c r="A12" s="143" t="str">
        <f>'02.Kalkyl för lönekostnader'!A7</f>
        <v>Projektledare</v>
      </c>
      <c r="B12" s="7"/>
      <c r="C12" s="143">
        <f>'02.Kalkyl för lönekostnader'!D8</f>
        <v>278454.33875</v>
      </c>
      <c r="F12" s="130" t="s">
        <v>10</v>
      </c>
    </row>
    <row r="13" spans="1:11">
      <c r="A13" s="144" t="str">
        <f>'02.Kalkyl för lönekostnader'!A13</f>
        <v>Person 2</v>
      </c>
      <c r="B13" s="8"/>
      <c r="C13" s="144">
        <f>'02.Kalkyl för lönekostnader'!D14</f>
        <v>0</v>
      </c>
      <c r="F13" s="130" t="s">
        <v>10</v>
      </c>
    </row>
    <row r="14" spans="1:11">
      <c r="A14" s="144" t="str">
        <f>'02.Kalkyl för lönekostnader'!A19</f>
        <v>Person 3</v>
      </c>
      <c r="B14" s="8"/>
      <c r="C14" s="144">
        <f>'02.Kalkyl för lönekostnader'!D20</f>
        <v>0</v>
      </c>
      <c r="F14" s="130" t="s">
        <v>10</v>
      </c>
    </row>
    <row r="15" spans="1:11">
      <c r="A15" s="144" t="str">
        <f>'02.Kalkyl för lönekostnader'!A25</f>
        <v>Person 4</v>
      </c>
      <c r="B15" s="8"/>
      <c r="C15" s="144">
        <f>'02.Kalkyl för lönekostnader'!D26</f>
        <v>0</v>
      </c>
      <c r="F15" s="130" t="s">
        <v>10</v>
      </c>
    </row>
    <row r="16" spans="1:11">
      <c r="A16" s="144" t="str">
        <f>'02.Kalkyl för lönekostnader'!A31</f>
        <v>Person 5</v>
      </c>
      <c r="B16" s="8"/>
      <c r="C16" s="144">
        <f>'02.Kalkyl för lönekostnader'!D32</f>
        <v>0</v>
      </c>
      <c r="F16" s="130" t="s">
        <v>10</v>
      </c>
    </row>
    <row r="17" spans="1:6">
      <c r="A17" s="144" t="str">
        <f>'02.Kalkyl för lönekostnader'!A37</f>
        <v>Person 6</v>
      </c>
      <c r="B17" s="8"/>
      <c r="C17" s="144">
        <f>'02.Kalkyl för lönekostnader'!D38</f>
        <v>0</v>
      </c>
      <c r="F17" s="130" t="s">
        <v>10</v>
      </c>
    </row>
    <row r="18" spans="1:6">
      <c r="A18" s="144" t="str">
        <f>'02.Kalkyl för lönekostnader'!A43</f>
        <v>Person 7</v>
      </c>
      <c r="B18" s="8"/>
      <c r="C18" s="144">
        <f>'02.Kalkyl för lönekostnader'!D44</f>
        <v>0</v>
      </c>
      <c r="F18" s="130" t="s">
        <v>10</v>
      </c>
    </row>
    <row r="19" spans="1:6">
      <c r="A19" s="144" t="str">
        <f>'02.Kalkyl för lönekostnader'!A49</f>
        <v>Person 8</v>
      </c>
      <c r="B19" s="8"/>
      <c r="C19" s="144">
        <f>'02.Kalkyl för lönekostnader'!D50</f>
        <v>0</v>
      </c>
      <c r="F19" s="130" t="s">
        <v>10</v>
      </c>
    </row>
    <row r="20" spans="1:6">
      <c r="A20" s="144" t="str">
        <f>'02.Kalkyl för lönekostnader'!A55</f>
        <v>Person 9</v>
      </c>
      <c r="B20" s="8"/>
      <c r="C20" s="144">
        <f>'02.Kalkyl för lönekostnader'!D56</f>
        <v>0</v>
      </c>
      <c r="F20" s="130" t="s">
        <v>10</v>
      </c>
    </row>
    <row r="21" spans="1:6" ht="19.5" thickBot="1">
      <c r="A21" s="145" t="str">
        <f>'02.Kalkyl för lönekostnader'!A61</f>
        <v>Person 10</v>
      </c>
      <c r="B21" s="9"/>
      <c r="C21" s="146">
        <f>'02.Kalkyl för lönekostnader'!D62</f>
        <v>0</v>
      </c>
      <c r="F21" s="130" t="s">
        <v>10</v>
      </c>
    </row>
    <row r="22" spans="1:6" ht="19.5" thickBot="1">
      <c r="A22" s="147"/>
      <c r="B22" s="148" t="s">
        <v>11</v>
      </c>
      <c r="C22" s="149">
        <f>SUM(C12:C21)</f>
        <v>278454.33875</v>
      </c>
    </row>
    <row r="23" spans="1:6">
      <c r="A23" s="150"/>
      <c r="B23" s="148" t="s">
        <v>12</v>
      </c>
      <c r="C23" s="149">
        <f>C22*0.15</f>
        <v>41768.150812499996</v>
      </c>
    </row>
    <row r="24" spans="1:6" ht="19.5" thickBot="1">
      <c r="A24" s="140" t="s">
        <v>13</v>
      </c>
      <c r="B24" s="151" t="s">
        <v>14</v>
      </c>
      <c r="C24" s="152" t="s">
        <v>15</v>
      </c>
    </row>
    <row r="25" spans="1:6">
      <c r="A25" s="7"/>
      <c r="B25" s="7"/>
      <c r="C25" s="10"/>
    </row>
    <row r="26" spans="1:6">
      <c r="A26" s="7"/>
      <c r="B26" s="8"/>
      <c r="C26" s="11"/>
    </row>
    <row r="27" spans="1:6">
      <c r="A27" s="8"/>
      <c r="B27" s="8"/>
      <c r="C27" s="11"/>
    </row>
    <row r="28" spans="1:6">
      <c r="A28" s="8"/>
      <c r="B28" s="8"/>
      <c r="C28" s="11"/>
    </row>
    <row r="29" spans="1:6">
      <c r="A29" s="8"/>
      <c r="B29" s="8"/>
      <c r="C29" s="11"/>
    </row>
    <row r="30" spans="1:6">
      <c r="A30" s="8"/>
      <c r="B30" s="8"/>
      <c r="C30" s="11"/>
    </row>
    <row r="31" spans="1:6">
      <c r="A31" s="8"/>
      <c r="B31" s="8"/>
      <c r="C31" s="11"/>
    </row>
    <row r="32" spans="1:6">
      <c r="A32" s="8"/>
      <c r="B32" s="8"/>
      <c r="C32" s="11"/>
    </row>
    <row r="33" spans="1:3">
      <c r="A33" s="8"/>
      <c r="B33" s="8"/>
      <c r="C33" s="11"/>
    </row>
    <row r="34" spans="1:3">
      <c r="A34" s="8"/>
      <c r="B34" s="8"/>
      <c r="C34" s="11"/>
    </row>
    <row r="35" spans="1:3">
      <c r="A35" s="8"/>
      <c r="B35" s="8"/>
      <c r="C35" s="11"/>
    </row>
    <row r="36" spans="1:3">
      <c r="A36" s="8"/>
      <c r="B36" s="8"/>
      <c r="C36" s="11"/>
    </row>
    <row r="37" spans="1:3">
      <c r="A37" s="8"/>
      <c r="B37" s="8"/>
      <c r="C37" s="11"/>
    </row>
    <row r="38" spans="1:3">
      <c r="A38" s="8"/>
      <c r="B38" s="8"/>
      <c r="C38" s="11"/>
    </row>
    <row r="39" spans="1:3">
      <c r="A39" s="8"/>
      <c r="B39" s="8"/>
      <c r="C39" s="11"/>
    </row>
    <row r="40" spans="1:3">
      <c r="A40" s="8"/>
      <c r="B40" s="8"/>
      <c r="C40" s="11"/>
    </row>
    <row r="41" spans="1:3">
      <c r="A41" s="8"/>
      <c r="B41" s="8"/>
      <c r="C41" s="11"/>
    </row>
    <row r="42" spans="1:3">
      <c r="A42" s="8"/>
      <c r="B42" s="8"/>
      <c r="C42" s="11"/>
    </row>
    <row r="43" spans="1:3">
      <c r="A43" s="12"/>
      <c r="B43" s="12"/>
      <c r="C43" s="11"/>
    </row>
    <row r="44" spans="1:3">
      <c r="A44" s="12"/>
      <c r="B44" s="12"/>
      <c r="C44" s="11"/>
    </row>
    <row r="45" spans="1:3">
      <c r="A45" s="12"/>
      <c r="B45" s="13"/>
      <c r="C45" s="11"/>
    </row>
    <row r="46" spans="1:3">
      <c r="A46" s="12"/>
      <c r="B46" s="12"/>
      <c r="C46" s="11"/>
    </row>
    <row r="47" spans="1:3">
      <c r="A47" s="12"/>
      <c r="B47" s="12"/>
      <c r="C47" s="11"/>
    </row>
    <row r="48" spans="1:3">
      <c r="A48" s="13"/>
      <c r="B48" s="12"/>
      <c r="C48" s="11"/>
    </row>
    <row r="49" spans="1:3">
      <c r="A49" s="12"/>
      <c r="B49" s="12"/>
      <c r="C49" s="11"/>
    </row>
    <row r="50" spans="1:3">
      <c r="A50" s="12"/>
      <c r="B50" s="12"/>
      <c r="C50" s="11"/>
    </row>
    <row r="51" spans="1:3">
      <c r="A51" s="12"/>
      <c r="B51" s="12"/>
      <c r="C51" s="11"/>
    </row>
    <row r="52" spans="1:3">
      <c r="A52" s="12"/>
      <c r="B52" s="12"/>
      <c r="C52" s="11"/>
    </row>
    <row r="53" spans="1:3">
      <c r="A53" s="12"/>
      <c r="B53" s="12"/>
      <c r="C53" s="25"/>
    </row>
    <row r="54" spans="1:3" ht="19.5" thickBot="1">
      <c r="A54" s="14"/>
      <c r="B54" s="14"/>
      <c r="C54" s="26"/>
    </row>
    <row r="55" spans="1:3" ht="19.5" thickBot="1">
      <c r="A55" s="150"/>
      <c r="B55" s="148" t="s">
        <v>16</v>
      </c>
      <c r="C55" s="149">
        <f>SUM(C25:C54)</f>
        <v>0</v>
      </c>
    </row>
    <row r="56" spans="1:3" ht="19.5" thickBot="1">
      <c r="A56" s="153"/>
      <c r="B56" s="154" t="s">
        <v>17</v>
      </c>
      <c r="C56" s="155">
        <f>C22+C23+C55</f>
        <v>320222.48956249998</v>
      </c>
    </row>
    <row r="57" spans="1:3">
      <c r="A57" s="2"/>
      <c r="B57" s="6"/>
      <c r="C57" s="156"/>
    </row>
    <row r="58" spans="1:3" ht="27.75" customHeight="1" thickBot="1">
      <c r="A58" s="15" t="s">
        <v>18</v>
      </c>
      <c r="B58" s="157"/>
      <c r="C58" s="158"/>
    </row>
    <row r="59" spans="1:3" ht="19.5" thickBot="1">
      <c r="A59" s="159" t="s">
        <v>19</v>
      </c>
      <c r="B59" s="160" t="s">
        <v>20</v>
      </c>
      <c r="C59" s="161" t="s">
        <v>15</v>
      </c>
    </row>
    <row r="60" spans="1:3">
      <c r="A60" s="7"/>
      <c r="B60" s="7"/>
      <c r="C60" s="10"/>
    </row>
    <row r="61" spans="1:3">
      <c r="A61" s="7"/>
      <c r="B61" s="7"/>
      <c r="C61" s="10"/>
    </row>
    <row r="62" spans="1:3">
      <c r="A62" s="7"/>
      <c r="B62" s="7"/>
      <c r="C62" s="10"/>
    </row>
    <row r="63" spans="1:3">
      <c r="A63" s="7"/>
      <c r="B63" s="7"/>
      <c r="C63" s="10"/>
    </row>
    <row r="64" spans="1:3">
      <c r="A64" s="8"/>
      <c r="B64" s="8"/>
      <c r="C64" s="11"/>
    </row>
    <row r="65" spans="1:3">
      <c r="A65" s="8"/>
      <c r="B65" s="8"/>
      <c r="C65" s="11"/>
    </row>
    <row r="66" spans="1:3">
      <c r="A66" s="8"/>
      <c r="B66" s="8"/>
      <c r="C66" s="11"/>
    </row>
    <row r="67" spans="1:3">
      <c r="A67" s="12"/>
      <c r="B67" s="12"/>
      <c r="C67" s="11"/>
    </row>
    <row r="68" spans="1:3" ht="19.5" thickBot="1">
      <c r="A68" s="162"/>
      <c r="B68" s="163" t="s">
        <v>21</v>
      </c>
      <c r="C68" s="164">
        <f>SUM(C60:C67)</f>
        <v>0</v>
      </c>
    </row>
    <row r="69" spans="1:3" ht="19.5" thickBot="1">
      <c r="A69" s="159" t="s">
        <v>22</v>
      </c>
      <c r="B69" s="165" t="s">
        <v>23</v>
      </c>
      <c r="C69" s="161" t="s">
        <v>15</v>
      </c>
    </row>
    <row r="70" spans="1:3">
      <c r="A70" s="7"/>
      <c r="B70" s="7"/>
      <c r="C70" s="10"/>
    </row>
    <row r="71" spans="1:3">
      <c r="A71" s="7"/>
      <c r="B71" s="7"/>
      <c r="C71" s="10"/>
    </row>
    <row r="72" spans="1:3">
      <c r="A72" s="7"/>
      <c r="B72" s="7"/>
      <c r="C72" s="10"/>
    </row>
    <row r="73" spans="1:3">
      <c r="A73" s="7"/>
      <c r="B73" s="7"/>
      <c r="C73" s="10"/>
    </row>
    <row r="74" spans="1:3">
      <c r="A74" s="7"/>
      <c r="B74" s="7"/>
      <c r="C74" s="10"/>
    </row>
    <row r="75" spans="1:3">
      <c r="A75" s="7"/>
      <c r="B75" s="7"/>
      <c r="C75" s="10"/>
    </row>
    <row r="76" spans="1:3">
      <c r="A76" s="8"/>
      <c r="B76" s="8"/>
      <c r="C76" s="11"/>
    </row>
    <row r="77" spans="1:3" ht="19.5" thickBot="1">
      <c r="A77" s="166"/>
      <c r="B77" s="167" t="s">
        <v>24</v>
      </c>
      <c r="C77" s="168">
        <f>SUM(C70:C76)</f>
        <v>0</v>
      </c>
    </row>
    <row r="78" spans="1:3">
      <c r="A78" s="159" t="s">
        <v>25</v>
      </c>
      <c r="B78" s="169" t="s">
        <v>26</v>
      </c>
      <c r="C78" s="161" t="s">
        <v>15</v>
      </c>
    </row>
    <row r="79" spans="1:3">
      <c r="A79" s="16"/>
      <c r="B79" s="17"/>
      <c r="C79" s="18"/>
    </row>
    <row r="80" spans="1:3">
      <c r="A80" s="16"/>
      <c r="B80" s="17"/>
      <c r="C80" s="18"/>
    </row>
    <row r="81" spans="1:3">
      <c r="A81" s="16"/>
      <c r="B81" s="17"/>
      <c r="C81" s="18"/>
    </row>
    <row r="82" spans="1:3">
      <c r="A82" s="19"/>
      <c r="B82" s="20"/>
      <c r="C82" s="21"/>
    </row>
    <row r="83" spans="1:3">
      <c r="A83" s="19"/>
      <c r="B83" s="20"/>
      <c r="C83" s="21"/>
    </row>
    <row r="84" spans="1:3">
      <c r="A84" s="22"/>
      <c r="B84" s="23"/>
      <c r="C84" s="24"/>
    </row>
    <row r="85" spans="1:3">
      <c r="A85" s="170"/>
      <c r="B85" s="171" t="s">
        <v>27</v>
      </c>
      <c r="C85" s="172">
        <f>SUM(C79:C84)</f>
        <v>0</v>
      </c>
    </row>
    <row r="86" spans="1:3">
      <c r="A86" s="4"/>
      <c r="B86" s="5" t="s">
        <v>28</v>
      </c>
      <c r="C86" s="173">
        <f>C68+C77+C85</f>
        <v>0</v>
      </c>
    </row>
    <row r="87" spans="1:3" ht="19.5" thickBot="1">
      <c r="A87" s="174"/>
      <c r="B87" s="175" t="s">
        <v>29</v>
      </c>
      <c r="C87" s="176">
        <f>C56-C86</f>
        <v>320222.48956249998</v>
      </c>
    </row>
    <row r="88" spans="1:3" ht="22.5" customHeight="1"/>
    <row r="89" spans="1:3" ht="15.95" customHeight="1"/>
    <row r="90" spans="1:3" ht="15.95" customHeight="1"/>
    <row r="91" spans="1:3" ht="15" customHeight="1"/>
  </sheetData>
  <sheetProtection algorithmName="SHA-512" hashValue="zTRQ/7mzvguXeuPjGHdemmSAWKlIxHIYf+DpTKvh4mHAoLRTej9SIhlLlNGsOdE8P+MYYogF9P7allCChNk/wg==" saltValue="0ODfIgoD1uFt/4zmLyEoXA==" spinCount="100000" sheet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</sheetPr>
  <dimension ref="A1:J66"/>
  <sheetViews>
    <sheetView showGridLines="0" zoomScaleNormal="100" workbookViewId="0">
      <selection activeCell="A7" sqref="A7"/>
    </sheetView>
  </sheetViews>
  <sheetFormatPr defaultColWidth="28" defaultRowHeight="15"/>
  <cols>
    <col min="1" max="1" width="42" style="36" customWidth="1"/>
    <col min="2" max="2" width="11" style="36" bestFit="1" customWidth="1"/>
    <col min="3" max="3" width="23.28515625" style="36" customWidth="1"/>
    <col min="4" max="4" width="15" style="36" bestFit="1" customWidth="1"/>
    <col min="5" max="5" width="2" style="36" bestFit="1" customWidth="1"/>
    <col min="6" max="6" width="46.85546875" style="36" customWidth="1"/>
    <col min="7" max="9" width="2" customWidth="1"/>
    <col min="10" max="16384" width="28" style="36"/>
  </cols>
  <sheetData>
    <row r="1" spans="1:10" ht="37.5" customHeight="1">
      <c r="A1" s="34" t="s">
        <v>30</v>
      </c>
      <c r="B1" s="1"/>
      <c r="C1" s="1"/>
      <c r="D1" s="1"/>
      <c r="E1" s="1"/>
      <c r="F1" s="35" t="s">
        <v>31</v>
      </c>
      <c r="G1" s="1"/>
      <c r="H1" s="1"/>
      <c r="I1" s="1"/>
    </row>
    <row r="2" spans="1:10" ht="18.95" customHeight="1" thickBot="1">
      <c r="A2" s="37" t="s">
        <v>32</v>
      </c>
      <c r="B2" s="38" t="s">
        <v>33</v>
      </c>
      <c r="C2" s="39">
        <v>2027</v>
      </c>
      <c r="D2" s="40" t="s">
        <v>34</v>
      </c>
      <c r="E2" s="41"/>
      <c r="F2" s="42"/>
      <c r="G2" s="43"/>
    </row>
    <row r="3" spans="1:10" ht="15" customHeight="1" thickBot="1">
      <c r="A3" s="44"/>
      <c r="B3" s="45"/>
      <c r="C3" s="46"/>
      <c r="D3" s="47"/>
      <c r="E3" s="48"/>
      <c r="F3" s="49"/>
      <c r="G3" s="50"/>
      <c r="H3" s="51"/>
      <c r="I3" s="51"/>
    </row>
    <row r="4" spans="1:10" ht="15" customHeight="1" thickBot="1">
      <c r="A4" s="52" t="s">
        <v>35</v>
      </c>
      <c r="B4" s="53"/>
      <c r="C4" s="54">
        <f>SUM(C5:C6)</f>
        <v>278454.33875</v>
      </c>
      <c r="D4" s="55">
        <f>SUM(C4:C4)</f>
        <v>278454.33875</v>
      </c>
      <c r="E4" s="56"/>
      <c r="F4" s="57" t="s">
        <v>36</v>
      </c>
      <c r="G4" s="50"/>
      <c r="H4" s="51"/>
      <c r="I4" s="51"/>
    </row>
    <row r="5" spans="1:10" ht="15.75" thickBot="1">
      <c r="A5" s="58" t="s">
        <v>37</v>
      </c>
      <c r="B5" s="59"/>
      <c r="C5" s="60">
        <f>C9+C15+C21+C27+C33+C39+C45+C51+C57+C63</f>
        <v>211881.25</v>
      </c>
      <c r="D5" s="54">
        <f>SUM(C5:C5)</f>
        <v>211881.25</v>
      </c>
      <c r="E5" s="61"/>
      <c r="F5" s="57" t="s">
        <v>38</v>
      </c>
      <c r="G5" s="62"/>
      <c r="H5" s="51"/>
      <c r="I5" s="51"/>
    </row>
    <row r="6" spans="1:10" ht="15" customHeight="1" thickBot="1">
      <c r="A6" s="63" t="s">
        <v>39</v>
      </c>
      <c r="B6" s="64"/>
      <c r="C6" s="65">
        <f>C10+C16+C22+C28+C34+C40+C46+C52+C58+C64</f>
        <v>66573.088749999995</v>
      </c>
      <c r="D6" s="65">
        <f>SUM(C6:C6)</f>
        <v>66573.088749999995</v>
      </c>
      <c r="F6" s="57" t="s">
        <v>40</v>
      </c>
      <c r="G6" s="62"/>
      <c r="H6" s="51"/>
      <c r="I6" s="51"/>
    </row>
    <row r="7" spans="1:10" ht="15" customHeight="1" thickBot="1">
      <c r="A7" s="27" t="s">
        <v>41</v>
      </c>
      <c r="B7" s="66"/>
      <c r="C7" s="67"/>
      <c r="D7" s="67"/>
      <c r="E7" s="61"/>
      <c r="F7" s="62"/>
      <c r="G7" s="62"/>
    </row>
    <row r="8" spans="1:10" ht="15" customHeight="1" thickBot="1">
      <c r="A8" s="68" t="s">
        <v>42</v>
      </c>
      <c r="B8" s="69"/>
      <c r="C8" s="70"/>
      <c r="D8" s="71">
        <f>C9+C10</f>
        <v>278454.33875</v>
      </c>
      <c r="E8" s="61"/>
      <c r="F8" s="72" t="s">
        <v>43</v>
      </c>
      <c r="G8" s="73"/>
    </row>
    <row r="9" spans="1:10" ht="15" customHeight="1">
      <c r="A9" s="74" t="s">
        <v>44</v>
      </c>
      <c r="B9" s="30">
        <v>35000</v>
      </c>
      <c r="C9" s="75">
        <f>(($B$9*12)+($B$9*0.43%*25))/12*C11*C12</f>
        <v>211881.25</v>
      </c>
      <c r="D9" s="76"/>
      <c r="E9" s="61"/>
      <c r="F9" s="72" t="s">
        <v>45</v>
      </c>
      <c r="G9" s="73"/>
    </row>
    <row r="10" spans="1:10">
      <c r="A10" s="77" t="s">
        <v>39</v>
      </c>
      <c r="B10" s="31">
        <v>0.31419999999999998</v>
      </c>
      <c r="C10" s="78">
        <f>$B$10*C9</f>
        <v>66573.088749999995</v>
      </c>
      <c r="D10" s="79"/>
      <c r="E10" s="61"/>
      <c r="F10" s="80"/>
      <c r="G10" s="80"/>
      <c r="H10" s="81"/>
      <c r="I10" s="81"/>
      <c r="J10" s="42"/>
    </row>
    <row r="11" spans="1:10">
      <c r="A11" s="82" t="s">
        <v>46</v>
      </c>
      <c r="B11" s="83"/>
      <c r="C11" s="28">
        <v>12</v>
      </c>
      <c r="D11" s="78"/>
      <c r="E11" s="61"/>
      <c r="F11" s="84" t="s">
        <v>47</v>
      </c>
      <c r="G11" s="80"/>
      <c r="H11" s="81"/>
      <c r="I11" s="81"/>
      <c r="J11" s="42"/>
    </row>
    <row r="12" spans="1:10" ht="15" customHeight="1" thickBot="1">
      <c r="A12" s="85" t="s">
        <v>48</v>
      </c>
      <c r="B12" s="86"/>
      <c r="C12" s="29">
        <v>0.5</v>
      </c>
      <c r="D12" s="87"/>
      <c r="E12" s="61"/>
      <c r="F12" s="88" t="s">
        <v>49</v>
      </c>
      <c r="G12" s="80"/>
      <c r="H12" s="81"/>
      <c r="I12" s="81"/>
      <c r="J12" s="42"/>
    </row>
    <row r="13" spans="1:10" ht="15" customHeight="1" thickBot="1">
      <c r="A13" s="27" t="s">
        <v>50</v>
      </c>
      <c r="B13" s="89"/>
      <c r="C13" s="90"/>
      <c r="D13" s="90"/>
      <c r="E13" s="61"/>
      <c r="F13" s="62"/>
      <c r="G13" s="62"/>
    </row>
    <row r="14" spans="1:10" ht="15" customHeight="1" thickBot="1">
      <c r="A14" s="91" t="s">
        <v>42</v>
      </c>
      <c r="B14" s="92"/>
      <c r="C14" s="93"/>
      <c r="D14" s="94">
        <f>C15+C16</f>
        <v>0</v>
      </c>
      <c r="E14" s="61"/>
      <c r="F14" s="72" t="s">
        <v>51</v>
      </c>
      <c r="G14" s="62"/>
    </row>
    <row r="15" spans="1:10">
      <c r="A15" s="95" t="s">
        <v>44</v>
      </c>
      <c r="B15" s="30">
        <v>0</v>
      </c>
      <c r="C15" s="96">
        <f>(($B$15*12)+($B$15*0.43%*25))/12*C17*C18</f>
        <v>0</v>
      </c>
      <c r="D15" s="97"/>
      <c r="E15" s="61"/>
      <c r="F15" s="72" t="s">
        <v>52</v>
      </c>
      <c r="G15" s="62"/>
    </row>
    <row r="16" spans="1:10">
      <c r="A16" s="98" t="s">
        <v>39</v>
      </c>
      <c r="B16" s="31">
        <v>0</v>
      </c>
      <c r="C16" s="99">
        <f>$B$16*C15</f>
        <v>0</v>
      </c>
      <c r="D16" s="100"/>
      <c r="E16" s="61"/>
      <c r="F16" s="62"/>
      <c r="G16" s="62"/>
    </row>
    <row r="17" spans="1:7">
      <c r="A17" s="101" t="s">
        <v>46</v>
      </c>
      <c r="B17" s="102"/>
      <c r="C17" s="28">
        <v>0</v>
      </c>
      <c r="D17" s="99"/>
      <c r="E17" s="61"/>
      <c r="F17" s="62"/>
      <c r="G17" s="62"/>
    </row>
    <row r="18" spans="1:7" ht="15" customHeight="1" thickBot="1">
      <c r="A18" s="103" t="s">
        <v>48</v>
      </c>
      <c r="B18" s="104"/>
      <c r="C18" s="29">
        <v>0</v>
      </c>
      <c r="D18" s="105"/>
      <c r="E18" s="61"/>
      <c r="F18" s="62"/>
      <c r="G18" s="62"/>
    </row>
    <row r="19" spans="1:7" ht="15" customHeight="1" thickBot="1">
      <c r="A19" s="27" t="s">
        <v>53</v>
      </c>
      <c r="B19" s="66"/>
      <c r="C19" s="67"/>
      <c r="D19" s="67"/>
      <c r="E19" s="61"/>
      <c r="F19" s="62"/>
      <c r="G19" s="62"/>
    </row>
    <row r="20" spans="1:7" ht="15" customHeight="1" thickBot="1">
      <c r="A20" s="68" t="s">
        <v>42</v>
      </c>
      <c r="B20" s="69"/>
      <c r="C20" s="70"/>
      <c r="D20" s="71">
        <f>C21+C22</f>
        <v>0</v>
      </c>
      <c r="E20" s="61"/>
      <c r="F20" s="72" t="s">
        <v>54</v>
      </c>
      <c r="G20" s="62"/>
    </row>
    <row r="21" spans="1:7">
      <c r="A21" s="74" t="s">
        <v>44</v>
      </c>
      <c r="B21" s="30">
        <v>0</v>
      </c>
      <c r="C21" s="75">
        <f>(($B$21*12)+($B$21*0.43%*25))/12*C23*C24</f>
        <v>0</v>
      </c>
      <c r="D21" s="76"/>
      <c r="E21" s="61"/>
      <c r="F21" s="72" t="s">
        <v>55</v>
      </c>
      <c r="G21" s="62"/>
    </row>
    <row r="22" spans="1:7">
      <c r="A22" s="77" t="s">
        <v>39</v>
      </c>
      <c r="B22" s="31">
        <v>0</v>
      </c>
      <c r="C22" s="78">
        <f>$B$22*C21</f>
        <v>0</v>
      </c>
      <c r="D22" s="79"/>
      <c r="E22" s="61"/>
      <c r="F22" s="62"/>
      <c r="G22" s="62"/>
    </row>
    <row r="23" spans="1:7">
      <c r="A23" s="82" t="s">
        <v>46</v>
      </c>
      <c r="B23" s="83"/>
      <c r="C23" s="28">
        <v>0</v>
      </c>
      <c r="D23" s="78"/>
      <c r="E23" s="61"/>
      <c r="F23" s="62"/>
      <c r="G23" s="62"/>
    </row>
    <row r="24" spans="1:7" ht="15" customHeight="1" thickBot="1">
      <c r="A24" s="85" t="s">
        <v>48</v>
      </c>
      <c r="B24" s="86"/>
      <c r="C24" s="29">
        <v>0</v>
      </c>
      <c r="D24" s="87"/>
      <c r="E24" s="61"/>
      <c r="F24" s="62"/>
      <c r="G24" s="62"/>
    </row>
    <row r="25" spans="1:7" ht="15" customHeight="1" thickBot="1">
      <c r="A25" s="27" t="s">
        <v>56</v>
      </c>
      <c r="B25" s="89"/>
      <c r="C25" s="90"/>
      <c r="D25" s="90"/>
      <c r="E25" s="61"/>
      <c r="F25" s="62"/>
      <c r="G25" s="62"/>
    </row>
    <row r="26" spans="1:7" ht="15" customHeight="1" thickBot="1">
      <c r="A26" s="91" t="s">
        <v>42</v>
      </c>
      <c r="B26" s="92"/>
      <c r="C26" s="93">
        <f>SUM(C27:C28)</f>
        <v>0</v>
      </c>
      <c r="D26" s="94">
        <f>SUM(C26:C26)</f>
        <v>0</v>
      </c>
      <c r="E26" s="61"/>
      <c r="F26" s="72" t="s">
        <v>57</v>
      </c>
      <c r="G26" s="62"/>
    </row>
    <row r="27" spans="1:7">
      <c r="A27" s="95" t="s">
        <v>44</v>
      </c>
      <c r="B27" s="30">
        <v>0</v>
      </c>
      <c r="C27" s="96">
        <f>(($B$27*12)+($B$27*0.43%*25))/12*C29*C30</f>
        <v>0</v>
      </c>
      <c r="D27" s="97"/>
      <c r="E27" s="61"/>
      <c r="F27" s="72" t="s">
        <v>58</v>
      </c>
      <c r="G27" s="62"/>
    </row>
    <row r="28" spans="1:7">
      <c r="A28" s="98" t="s">
        <v>39</v>
      </c>
      <c r="B28" s="31">
        <v>0</v>
      </c>
      <c r="C28" s="99">
        <f>$B$28*C27</f>
        <v>0</v>
      </c>
      <c r="D28" s="100"/>
      <c r="E28" s="61"/>
      <c r="F28" s="62"/>
      <c r="G28" s="62"/>
    </row>
    <row r="29" spans="1:7">
      <c r="A29" s="101" t="s">
        <v>46</v>
      </c>
      <c r="B29" s="102"/>
      <c r="C29" s="28">
        <v>0</v>
      </c>
      <c r="D29" s="99"/>
      <c r="E29" s="61"/>
      <c r="F29" s="62"/>
      <c r="G29" s="62"/>
    </row>
    <row r="30" spans="1:7" ht="15" customHeight="1" thickBot="1">
      <c r="A30" s="103" t="s">
        <v>48</v>
      </c>
      <c r="B30" s="104"/>
      <c r="C30" s="29">
        <v>0</v>
      </c>
      <c r="D30" s="105"/>
      <c r="E30" s="61"/>
      <c r="F30" s="62"/>
      <c r="G30" s="62"/>
    </row>
    <row r="31" spans="1:7" ht="15" customHeight="1" thickBot="1">
      <c r="A31" s="27" t="s">
        <v>59</v>
      </c>
      <c r="B31" s="66"/>
      <c r="C31" s="106"/>
      <c r="D31" s="107"/>
      <c r="E31" s="61"/>
      <c r="F31" s="62"/>
      <c r="G31" s="62"/>
    </row>
    <row r="32" spans="1:7" ht="15" customHeight="1" thickBot="1">
      <c r="A32" s="68" t="s">
        <v>42</v>
      </c>
      <c r="B32" s="69"/>
      <c r="C32" s="70">
        <f>SUM(C33:C34)</f>
        <v>0</v>
      </c>
      <c r="D32" s="71">
        <f>SUM(C32:C32)</f>
        <v>0</v>
      </c>
      <c r="E32" s="61"/>
      <c r="F32" s="72" t="s">
        <v>60</v>
      </c>
      <c r="G32" s="62"/>
    </row>
    <row r="33" spans="1:7">
      <c r="A33" s="74" t="s">
        <v>44</v>
      </c>
      <c r="B33" s="30">
        <v>0</v>
      </c>
      <c r="C33" s="75">
        <f>(($B$33*12)+($B$33*0.43%*25))/12*C35*C36</f>
        <v>0</v>
      </c>
      <c r="D33" s="76"/>
      <c r="E33" s="61"/>
      <c r="F33" s="72" t="s">
        <v>61</v>
      </c>
      <c r="G33" s="62"/>
    </row>
    <row r="34" spans="1:7">
      <c r="A34" s="77" t="s">
        <v>39</v>
      </c>
      <c r="B34" s="31">
        <v>0</v>
      </c>
      <c r="C34" s="78">
        <f>$B$34*C33</f>
        <v>0</v>
      </c>
      <c r="D34" s="79"/>
      <c r="E34" s="61"/>
      <c r="F34" s="62"/>
      <c r="G34" s="62"/>
    </row>
    <row r="35" spans="1:7">
      <c r="A35" s="82" t="s">
        <v>46</v>
      </c>
      <c r="B35" s="83"/>
      <c r="C35" s="28">
        <v>0</v>
      </c>
      <c r="D35" s="78"/>
      <c r="E35" s="61"/>
      <c r="F35" s="62"/>
      <c r="G35" s="62"/>
    </row>
    <row r="36" spans="1:7" ht="15" customHeight="1" thickBot="1">
      <c r="A36" s="85" t="s">
        <v>48</v>
      </c>
      <c r="B36" s="86"/>
      <c r="C36" s="29">
        <v>0</v>
      </c>
      <c r="D36" s="87"/>
      <c r="E36" s="61"/>
      <c r="F36" s="62"/>
      <c r="G36" s="62"/>
    </row>
    <row r="37" spans="1:7" ht="15" customHeight="1" thickBot="1">
      <c r="A37" s="27" t="s">
        <v>62</v>
      </c>
      <c r="B37" s="89"/>
      <c r="C37" s="108"/>
      <c r="D37" s="109"/>
      <c r="E37" s="61"/>
      <c r="F37" s="62"/>
      <c r="G37" s="62"/>
    </row>
    <row r="38" spans="1:7" ht="15" customHeight="1" thickBot="1">
      <c r="A38" s="91" t="s">
        <v>42</v>
      </c>
      <c r="B38" s="92"/>
      <c r="C38" s="93">
        <f>SUM(C39:C40)</f>
        <v>0</v>
      </c>
      <c r="D38" s="94">
        <f>SUM(C38:C38)</f>
        <v>0</v>
      </c>
      <c r="E38" s="61"/>
      <c r="F38" s="72" t="s">
        <v>63</v>
      </c>
      <c r="G38" s="62"/>
    </row>
    <row r="39" spans="1:7">
      <c r="A39" s="95" t="s">
        <v>44</v>
      </c>
      <c r="B39" s="30">
        <v>0</v>
      </c>
      <c r="C39" s="96">
        <f>(($B$39*12)+($B$39*0.43%*25))/12*C41*C42</f>
        <v>0</v>
      </c>
      <c r="D39" s="97"/>
      <c r="E39" s="61"/>
      <c r="F39" s="72" t="s">
        <v>64</v>
      </c>
      <c r="G39" s="62"/>
    </row>
    <row r="40" spans="1:7">
      <c r="A40" s="98" t="s">
        <v>39</v>
      </c>
      <c r="B40" s="31">
        <v>0</v>
      </c>
      <c r="C40" s="99">
        <f>$B$40*C39</f>
        <v>0</v>
      </c>
      <c r="D40" s="100"/>
      <c r="E40" s="61"/>
      <c r="F40" s="62"/>
      <c r="G40" s="62"/>
    </row>
    <row r="41" spans="1:7">
      <c r="A41" s="101" t="s">
        <v>46</v>
      </c>
      <c r="B41" s="102"/>
      <c r="C41" s="28">
        <v>0</v>
      </c>
      <c r="D41" s="99"/>
      <c r="E41" s="61"/>
      <c r="F41" s="62"/>
      <c r="G41" s="62"/>
    </row>
    <row r="42" spans="1:7" ht="15" customHeight="1" thickBot="1">
      <c r="A42" s="103" t="s">
        <v>48</v>
      </c>
      <c r="B42" s="104"/>
      <c r="C42" s="29">
        <v>0</v>
      </c>
      <c r="D42" s="105"/>
      <c r="E42" s="61"/>
      <c r="F42" s="62"/>
      <c r="G42" s="62"/>
    </row>
    <row r="43" spans="1:7" ht="15.75" thickBot="1">
      <c r="A43" s="27" t="s">
        <v>65</v>
      </c>
      <c r="B43" s="66"/>
      <c r="C43" s="106"/>
      <c r="D43" s="107"/>
    </row>
    <row r="44" spans="1:7" ht="15.75" thickBot="1">
      <c r="A44" s="68" t="s">
        <v>42</v>
      </c>
      <c r="B44" s="69"/>
      <c r="C44" s="70">
        <f>SUM(C45:C46)</f>
        <v>0</v>
      </c>
      <c r="D44" s="71">
        <f>SUM(C44:C44)</f>
        <v>0</v>
      </c>
      <c r="F44" s="72" t="s">
        <v>66</v>
      </c>
    </row>
    <row r="45" spans="1:7">
      <c r="A45" s="74" t="s">
        <v>44</v>
      </c>
      <c r="B45" s="30">
        <v>0</v>
      </c>
      <c r="C45" s="75">
        <f>(($B$45*12)+($B$45*0.43%*25))/12*C47*C48</f>
        <v>0</v>
      </c>
      <c r="D45" s="76"/>
      <c r="F45" s="72" t="s">
        <v>67</v>
      </c>
    </row>
    <row r="46" spans="1:7">
      <c r="A46" s="77" t="s">
        <v>39</v>
      </c>
      <c r="B46" s="31">
        <v>0</v>
      </c>
      <c r="C46" s="78">
        <f>$B$46*C45</f>
        <v>0</v>
      </c>
      <c r="D46" s="79"/>
    </row>
    <row r="47" spans="1:7">
      <c r="A47" s="82" t="s">
        <v>46</v>
      </c>
      <c r="B47" s="83"/>
      <c r="C47" s="28">
        <v>0</v>
      </c>
      <c r="D47" s="78"/>
    </row>
    <row r="48" spans="1:7" ht="15.75" thickBot="1">
      <c r="A48" s="85" t="s">
        <v>48</v>
      </c>
      <c r="B48" s="86"/>
      <c r="C48" s="29">
        <v>0</v>
      </c>
      <c r="D48" s="87"/>
    </row>
    <row r="49" spans="1:6" ht="15.75" thickBot="1">
      <c r="A49" s="27" t="s">
        <v>68</v>
      </c>
      <c r="B49" s="110"/>
      <c r="C49" s="111"/>
      <c r="D49" s="112"/>
    </row>
    <row r="50" spans="1:6" ht="15.75" thickBot="1">
      <c r="A50" s="113" t="s">
        <v>42</v>
      </c>
      <c r="B50" s="114"/>
      <c r="C50" s="115">
        <f>SUM(C51:C52)</f>
        <v>0</v>
      </c>
      <c r="D50" s="116">
        <f>SUM(C50:C50)</f>
        <v>0</v>
      </c>
      <c r="F50" s="72" t="s">
        <v>69</v>
      </c>
    </row>
    <row r="51" spans="1:6">
      <c r="A51" s="117" t="s">
        <v>44</v>
      </c>
      <c r="B51" s="30">
        <v>0</v>
      </c>
      <c r="C51" s="118">
        <f>(($B$51*12)+($B$51*0.43%*25))/12*C53*C54</f>
        <v>0</v>
      </c>
      <c r="D51" s="119"/>
      <c r="F51" s="72" t="s">
        <v>70</v>
      </c>
    </row>
    <row r="52" spans="1:6">
      <c r="A52" s="120" t="s">
        <v>39</v>
      </c>
      <c r="B52" s="31">
        <v>0</v>
      </c>
      <c r="C52" s="121">
        <f>$B$52*C51</f>
        <v>0</v>
      </c>
      <c r="D52" s="122"/>
    </row>
    <row r="53" spans="1:6">
      <c r="A53" s="123" t="s">
        <v>46</v>
      </c>
      <c r="B53" s="124"/>
      <c r="C53" s="28">
        <v>0</v>
      </c>
      <c r="D53" s="121"/>
    </row>
    <row r="54" spans="1:6" ht="15.75" thickBot="1">
      <c r="A54" s="125" t="s">
        <v>48</v>
      </c>
      <c r="B54" s="126"/>
      <c r="C54" s="29">
        <v>0</v>
      </c>
      <c r="D54" s="127"/>
    </row>
    <row r="55" spans="1:6" ht="15.75" thickBot="1">
      <c r="A55" s="27" t="s">
        <v>71</v>
      </c>
      <c r="B55" s="66"/>
      <c r="C55" s="106"/>
      <c r="D55" s="107"/>
    </row>
    <row r="56" spans="1:6" ht="15.75" thickBot="1">
      <c r="A56" s="68" t="s">
        <v>42</v>
      </c>
      <c r="B56" s="69"/>
      <c r="C56" s="70">
        <f>SUM(C57:C58)</f>
        <v>0</v>
      </c>
      <c r="D56" s="71">
        <f>SUM(C56:C56)</f>
        <v>0</v>
      </c>
      <c r="F56" s="72" t="s">
        <v>72</v>
      </c>
    </row>
    <row r="57" spans="1:6">
      <c r="A57" s="74" t="s">
        <v>44</v>
      </c>
      <c r="B57" s="30">
        <v>0</v>
      </c>
      <c r="C57" s="75">
        <f>(($B$57*12)+($B$57*0.43%*25))/12*C59*C60</f>
        <v>0</v>
      </c>
      <c r="D57" s="76"/>
      <c r="F57" s="72" t="s">
        <v>73</v>
      </c>
    </row>
    <row r="58" spans="1:6">
      <c r="A58" s="77" t="s">
        <v>39</v>
      </c>
      <c r="B58" s="31">
        <v>0</v>
      </c>
      <c r="C58" s="78">
        <f>$B$58*C57</f>
        <v>0</v>
      </c>
      <c r="D58" s="79"/>
    </row>
    <row r="59" spans="1:6">
      <c r="A59" s="82" t="s">
        <v>46</v>
      </c>
      <c r="B59" s="83"/>
      <c r="C59" s="28">
        <v>0</v>
      </c>
      <c r="D59" s="78"/>
    </row>
    <row r="60" spans="1:6" ht="15.75" thickBot="1">
      <c r="A60" s="85" t="s">
        <v>48</v>
      </c>
      <c r="B60" s="86"/>
      <c r="C60" s="29">
        <v>0</v>
      </c>
      <c r="D60" s="87"/>
    </row>
    <row r="61" spans="1:6" ht="15.75" thickBot="1">
      <c r="A61" s="27" t="s">
        <v>74</v>
      </c>
      <c r="B61" s="110"/>
      <c r="C61" s="111"/>
      <c r="D61" s="112"/>
    </row>
    <row r="62" spans="1:6" ht="15.75" thickBot="1">
      <c r="A62" s="113" t="s">
        <v>42</v>
      </c>
      <c r="B62" s="114"/>
      <c r="C62" s="115">
        <f>SUM(C63:C64)</f>
        <v>0</v>
      </c>
      <c r="D62" s="116">
        <f>SUM(C62:C62)</f>
        <v>0</v>
      </c>
      <c r="F62" s="72" t="s">
        <v>75</v>
      </c>
    </row>
    <row r="63" spans="1:6">
      <c r="A63" s="117" t="s">
        <v>44</v>
      </c>
      <c r="B63" s="30">
        <v>0</v>
      </c>
      <c r="C63" s="118">
        <f>(($B$63*12)+($B$63*0.43%*25))/12*C65*C66</f>
        <v>0</v>
      </c>
      <c r="D63" s="119"/>
      <c r="F63" s="72" t="s">
        <v>76</v>
      </c>
    </row>
    <row r="64" spans="1:6">
      <c r="A64" s="120" t="s">
        <v>39</v>
      </c>
      <c r="B64" s="31">
        <v>0</v>
      </c>
      <c r="C64" s="121">
        <f>$B$64*C63</f>
        <v>0</v>
      </c>
      <c r="D64" s="122"/>
    </row>
    <row r="65" spans="1:4">
      <c r="A65" s="123" t="s">
        <v>46</v>
      </c>
      <c r="B65" s="124"/>
      <c r="C65" s="28">
        <v>0</v>
      </c>
      <c r="D65" s="121"/>
    </row>
    <row r="66" spans="1:4" ht="15.75" thickBot="1">
      <c r="A66" s="125" t="s">
        <v>48</v>
      </c>
      <c r="B66" s="126"/>
      <c r="C66" s="29">
        <v>0</v>
      </c>
      <c r="D66" s="127"/>
    </row>
  </sheetData>
  <sheetProtection algorithmName="SHA-512" hashValue="/PKg8OC3y6PJiUkaMalInw7tdJClTEu0r9pvJ8yjwS51yz1eKLan0FHjnIAhEwIeqicef8Dc89XEYeCaREp06Q==" saltValue="Xi/RKodHHQOKpsIxuIOhlg==" spinCount="100000" sheet="1" selectLockedCells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33B3970-1ED9-4113-9964-B290B7298AF1}">
          <x14:formula1>
            <xm:f>Blad2!$A$3:$A$5</xm:f>
          </x14:formula1>
          <xm:sqref>A7 A13 A19 A25 A31 A37 A43 A49 A55 A61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30518-3826-488C-8625-04FBAEF85E1F}">
  <sheetPr>
    <tabColor theme="5" tint="0.39997558519241921"/>
  </sheetPr>
  <dimension ref="A1:H71"/>
  <sheetViews>
    <sheetView showGridLines="0" topLeftCell="A36" zoomScale="85" zoomScaleNormal="85" workbookViewId="0">
      <selection activeCell="B58" sqref="B58"/>
    </sheetView>
  </sheetViews>
  <sheetFormatPr defaultColWidth="9.140625" defaultRowHeight="15"/>
  <cols>
    <col min="1" max="1" width="86.42578125" customWidth="1"/>
    <col min="2" max="2" width="98.140625" customWidth="1"/>
    <col min="3" max="3" width="24.140625" style="186" customWidth="1"/>
    <col min="4" max="8" width="2" customWidth="1"/>
    <col min="11" max="11" width="11.42578125" customWidth="1"/>
  </cols>
  <sheetData>
    <row r="1" spans="1:8" ht="18.75">
      <c r="A1" s="32"/>
      <c r="B1" s="183"/>
      <c r="C1" s="184"/>
      <c r="D1" s="1"/>
      <c r="E1" s="1"/>
      <c r="F1" s="1"/>
      <c r="G1" s="1"/>
      <c r="H1" s="1"/>
    </row>
    <row r="2" spans="1:8" ht="18.75">
      <c r="A2" s="33"/>
      <c r="B2" s="185" t="s">
        <v>77</v>
      </c>
    </row>
    <row r="3" spans="1:8" ht="15.75">
      <c r="A3" s="187" t="s">
        <v>1</v>
      </c>
      <c r="B3" s="188" t="s">
        <v>78</v>
      </c>
    </row>
    <row r="4" spans="1:8" ht="15.75">
      <c r="A4" s="189" t="s">
        <v>2</v>
      </c>
      <c r="B4" s="190" t="s">
        <v>79</v>
      </c>
    </row>
    <row r="5" spans="1:8" ht="15.75">
      <c r="A5" s="191" t="s">
        <v>80</v>
      </c>
      <c r="B5" s="192" t="s">
        <v>81</v>
      </c>
    </row>
    <row r="7" spans="1:8" ht="15" customHeight="1">
      <c r="A7" s="2"/>
    </row>
    <row r="8" spans="1:8" ht="15" customHeight="1">
      <c r="A8" s="193"/>
    </row>
    <row r="9" spans="1:8" s="3" customFormat="1" ht="25.5" customHeight="1">
      <c r="A9" s="194" t="s">
        <v>82</v>
      </c>
      <c r="B9" s="195"/>
      <c r="C9" s="196"/>
    </row>
    <row r="10" spans="1:8" ht="15" customHeight="1" thickBot="1">
      <c r="A10" s="197" t="s">
        <v>83</v>
      </c>
      <c r="B10" s="198" t="s">
        <v>8</v>
      </c>
      <c r="C10" s="199" t="s">
        <v>9</v>
      </c>
    </row>
    <row r="11" spans="1:8" ht="15.6" customHeight="1">
      <c r="A11" s="200" t="s">
        <v>84</v>
      </c>
      <c r="B11" s="200" t="s">
        <v>85</v>
      </c>
      <c r="C11" s="201">
        <v>197000</v>
      </c>
    </row>
    <row r="12" spans="1:8" ht="15.6" customHeight="1">
      <c r="A12" s="200" t="s">
        <v>41</v>
      </c>
      <c r="B12" s="200" t="s">
        <v>86</v>
      </c>
      <c r="C12" s="201">
        <v>553138</v>
      </c>
    </row>
    <row r="13" spans="1:8" ht="15.6" customHeight="1">
      <c r="A13" s="200" t="s">
        <v>87</v>
      </c>
      <c r="B13" s="200" t="s">
        <v>88</v>
      </c>
      <c r="C13" s="201">
        <v>30075</v>
      </c>
    </row>
    <row r="14" spans="1:8" ht="15.6" customHeight="1">
      <c r="A14" s="200" t="s">
        <v>89</v>
      </c>
      <c r="B14" s="200" t="s">
        <v>90</v>
      </c>
      <c r="C14" s="201">
        <v>36000</v>
      </c>
    </row>
    <row r="15" spans="1:8" ht="15.6" customHeight="1">
      <c r="A15" s="200"/>
      <c r="B15" s="200"/>
      <c r="C15" s="201"/>
    </row>
    <row r="16" spans="1:8" ht="15.95" customHeight="1" thickBot="1">
      <c r="A16" s="200"/>
      <c r="B16" s="200"/>
      <c r="C16" s="201"/>
    </row>
    <row r="17" spans="1:3" ht="15.95" customHeight="1" thickBot="1">
      <c r="A17" s="202"/>
      <c r="B17" s="203" t="s">
        <v>11</v>
      </c>
      <c r="C17" s="204">
        <f>SUM(C11:C16)</f>
        <v>816213</v>
      </c>
    </row>
    <row r="18" spans="1:3" ht="15" customHeight="1" thickBot="1">
      <c r="A18" s="205"/>
      <c r="B18" s="203" t="s">
        <v>12</v>
      </c>
      <c r="C18" s="204">
        <f>C17*0.15</f>
        <v>122431.95</v>
      </c>
    </row>
    <row r="19" spans="1:3" ht="15" customHeight="1" thickBot="1">
      <c r="A19" s="197" t="s">
        <v>91</v>
      </c>
      <c r="B19" s="206" t="s">
        <v>14</v>
      </c>
      <c r="C19" s="207" t="s">
        <v>15</v>
      </c>
    </row>
    <row r="20" spans="1:3" ht="15" customHeight="1">
      <c r="A20" s="200" t="s">
        <v>92</v>
      </c>
      <c r="B20" s="200" t="s">
        <v>93</v>
      </c>
      <c r="C20" s="201">
        <v>36000</v>
      </c>
    </row>
    <row r="21" spans="1:3" ht="15.6" customHeight="1">
      <c r="A21" s="200" t="s">
        <v>94</v>
      </c>
      <c r="B21" s="208" t="s">
        <v>95</v>
      </c>
      <c r="C21" s="209">
        <v>12000</v>
      </c>
    </row>
    <row r="22" spans="1:3" ht="15.6" customHeight="1">
      <c r="A22" s="210" t="s">
        <v>96</v>
      </c>
      <c r="B22" s="210" t="s">
        <v>97</v>
      </c>
      <c r="C22" s="209">
        <v>10000</v>
      </c>
    </row>
    <row r="23" spans="1:3" ht="15.6" customHeight="1">
      <c r="A23" s="210" t="s">
        <v>98</v>
      </c>
      <c r="B23" s="210" t="s">
        <v>99</v>
      </c>
      <c r="C23" s="209">
        <v>48000</v>
      </c>
    </row>
    <row r="24" spans="1:3" ht="15.6" customHeight="1">
      <c r="A24" s="210" t="s">
        <v>100</v>
      </c>
      <c r="B24" s="210" t="s">
        <v>101</v>
      </c>
      <c r="C24" s="209">
        <v>12500</v>
      </c>
    </row>
    <row r="25" spans="1:3" ht="15.6" customHeight="1">
      <c r="A25" s="210"/>
      <c r="B25" s="210"/>
      <c r="C25" s="209"/>
    </row>
    <row r="26" spans="1:3" ht="15.6" customHeight="1">
      <c r="A26" s="210"/>
      <c r="B26" s="210"/>
      <c r="C26" s="209"/>
    </row>
    <row r="27" spans="1:3" ht="15.6" customHeight="1">
      <c r="A27" s="210"/>
      <c r="B27" s="210"/>
      <c r="C27" s="209"/>
    </row>
    <row r="28" spans="1:3" ht="15.6" customHeight="1">
      <c r="A28" s="210"/>
      <c r="B28" s="210"/>
      <c r="C28" s="209"/>
    </row>
    <row r="29" spans="1:3" ht="15.6" customHeight="1">
      <c r="A29" s="210"/>
      <c r="B29" s="210"/>
      <c r="C29" s="209"/>
    </row>
    <row r="30" spans="1:3" ht="15.6" customHeight="1">
      <c r="A30" s="210"/>
      <c r="B30" s="210"/>
      <c r="C30" s="209"/>
    </row>
    <row r="31" spans="1:3" ht="15.6" customHeight="1">
      <c r="A31" s="210"/>
      <c r="B31" s="210"/>
      <c r="C31" s="209"/>
    </row>
    <row r="32" spans="1:3" ht="15.6" customHeight="1">
      <c r="A32" s="210"/>
      <c r="B32" s="210"/>
      <c r="C32" s="209"/>
    </row>
    <row r="33" spans="1:4" ht="15.6" customHeight="1">
      <c r="A33" s="210"/>
      <c r="B33" s="210"/>
      <c r="C33" s="209"/>
    </row>
    <row r="34" spans="1:4" ht="15.95" customHeight="1" thickBot="1">
      <c r="A34" s="210"/>
      <c r="B34" s="210"/>
      <c r="C34" s="209"/>
    </row>
    <row r="35" spans="1:4" ht="15.95" customHeight="1" thickBot="1">
      <c r="A35" s="205"/>
      <c r="B35" s="203" t="s">
        <v>16</v>
      </c>
      <c r="C35" s="204">
        <f>SUM(C20:C34)</f>
        <v>118500</v>
      </c>
    </row>
    <row r="36" spans="1:4" ht="20.25" customHeight="1">
      <c r="A36" s="4"/>
      <c r="B36" s="5" t="s">
        <v>17</v>
      </c>
      <c r="C36" s="211">
        <f>C17+C18+C35</f>
        <v>1057144.95</v>
      </c>
    </row>
    <row r="37" spans="1:4" ht="20.25" customHeight="1">
      <c r="A37" s="2"/>
      <c r="B37" s="6"/>
      <c r="C37" s="212"/>
    </row>
    <row r="38" spans="1:4" ht="26.25" customHeight="1" thickBot="1">
      <c r="A38" s="15" t="s">
        <v>102</v>
      </c>
      <c r="B38" s="213"/>
      <c r="C38" s="214"/>
      <c r="D38" s="215"/>
    </row>
    <row r="39" spans="1:4" ht="15.95" customHeight="1" thickBot="1">
      <c r="A39" s="216" t="s">
        <v>103</v>
      </c>
      <c r="B39" s="217" t="s">
        <v>20</v>
      </c>
      <c r="C39" s="218" t="s">
        <v>15</v>
      </c>
    </row>
    <row r="40" spans="1:4" ht="15.95" customHeight="1">
      <c r="A40" s="200" t="s">
        <v>104</v>
      </c>
      <c r="B40" s="200" t="s">
        <v>105</v>
      </c>
      <c r="C40" s="201">
        <v>6000</v>
      </c>
    </row>
    <row r="41" spans="1:4" ht="15.95" customHeight="1">
      <c r="A41" s="210" t="s">
        <v>106</v>
      </c>
      <c r="B41" s="210" t="s">
        <v>107</v>
      </c>
      <c r="C41" s="209">
        <v>1200</v>
      </c>
    </row>
    <row r="42" spans="1:4" ht="15.95" customHeight="1">
      <c r="A42" s="210" t="s">
        <v>108</v>
      </c>
      <c r="B42" s="210" t="s">
        <v>109</v>
      </c>
      <c r="C42" s="209">
        <v>18045</v>
      </c>
    </row>
    <row r="43" spans="1:4" ht="15.95" customHeight="1">
      <c r="A43" s="210" t="s">
        <v>110</v>
      </c>
      <c r="B43" s="210" t="s">
        <v>111</v>
      </c>
      <c r="C43" s="209">
        <v>350000</v>
      </c>
    </row>
    <row r="44" spans="1:4" ht="15.95" customHeight="1">
      <c r="A44" s="219"/>
      <c r="B44" s="219"/>
      <c r="C44" s="220"/>
    </row>
    <row r="45" spans="1:4" ht="15.95" customHeight="1" thickBot="1">
      <c r="A45" s="221"/>
      <c r="B45" s="222" t="s">
        <v>21</v>
      </c>
      <c r="C45" s="223">
        <f>SUM(C40:C44)</f>
        <v>375245</v>
      </c>
    </row>
    <row r="46" spans="1:4" ht="15.95" customHeight="1" thickBot="1">
      <c r="A46" s="216" t="s">
        <v>22</v>
      </c>
      <c r="B46" s="224" t="s">
        <v>23</v>
      </c>
      <c r="C46" s="218" t="s">
        <v>15</v>
      </c>
    </row>
    <row r="47" spans="1:4" ht="15.95" customHeight="1">
      <c r="A47" s="200" t="s">
        <v>112</v>
      </c>
      <c r="B47" s="200" t="s">
        <v>113</v>
      </c>
      <c r="C47" s="201">
        <v>25000</v>
      </c>
    </row>
    <row r="48" spans="1:4" ht="15.95" customHeight="1">
      <c r="A48" s="200"/>
      <c r="B48" s="200"/>
      <c r="C48" s="201"/>
    </row>
    <row r="49" spans="1:3" ht="15.95" customHeight="1">
      <c r="A49" s="200"/>
      <c r="B49" s="200"/>
      <c r="C49" s="201"/>
    </row>
    <row r="50" spans="1:3" ht="15.95" customHeight="1">
      <c r="A50" s="200"/>
      <c r="B50" s="200"/>
      <c r="C50" s="201"/>
    </row>
    <row r="51" spans="1:3" ht="15.95" customHeight="1">
      <c r="A51" s="210"/>
      <c r="B51" s="200"/>
      <c r="C51" s="209"/>
    </row>
    <row r="52" spans="1:3" ht="15.95" customHeight="1" thickBot="1">
      <c r="A52" s="225"/>
      <c r="B52" s="226" t="s">
        <v>24</v>
      </c>
      <c r="C52" s="227">
        <f>SUM(C47:C51)</f>
        <v>25000</v>
      </c>
    </row>
    <row r="53" spans="1:3" ht="15.95" customHeight="1" thickBot="1">
      <c r="A53" s="216" t="s">
        <v>25</v>
      </c>
      <c r="B53" s="228" t="s">
        <v>26</v>
      </c>
      <c r="C53" s="218" t="s">
        <v>15</v>
      </c>
    </row>
    <row r="54" spans="1:3" ht="15.95" customHeight="1">
      <c r="A54" s="229" t="s">
        <v>114</v>
      </c>
      <c r="B54" s="230" t="s">
        <v>115</v>
      </c>
      <c r="C54" s="231">
        <v>2500</v>
      </c>
    </row>
    <row r="55" spans="1:3" ht="15.95" customHeight="1">
      <c r="A55" s="232"/>
      <c r="B55" s="233"/>
      <c r="C55" s="234"/>
    </row>
    <row r="56" spans="1:3" ht="15.95" customHeight="1">
      <c r="A56" s="232"/>
      <c r="B56" s="235"/>
      <c r="C56" s="234"/>
    </row>
    <row r="57" spans="1:3" ht="15.95" customHeight="1">
      <c r="A57" s="236"/>
      <c r="B57" s="237"/>
      <c r="C57" s="238"/>
    </row>
    <row r="58" spans="1:3" ht="15.95" customHeight="1" thickBot="1">
      <c r="A58" s="239"/>
      <c r="B58" s="240" t="s">
        <v>27</v>
      </c>
      <c r="C58" s="241">
        <f>SUM(C54:C55)</f>
        <v>2500</v>
      </c>
    </row>
    <row r="59" spans="1:3" ht="18.75" customHeight="1">
      <c r="A59" s="4"/>
      <c r="B59" s="242" t="s">
        <v>28</v>
      </c>
      <c r="C59" s="211">
        <f>C45+C52+C58</f>
        <v>402745</v>
      </c>
    </row>
    <row r="60" spans="1:3" ht="17.25" customHeight="1">
      <c r="A60" s="243"/>
      <c r="B60" s="244" t="s">
        <v>29</v>
      </c>
      <c r="C60" s="245">
        <f>C36-C59</f>
        <v>654399.94999999995</v>
      </c>
    </row>
    <row r="61" spans="1:3" ht="22.5" customHeight="1"/>
    <row r="62" spans="1:3" ht="22.5" customHeight="1"/>
    <row r="69" ht="15" customHeight="1"/>
    <row r="70" ht="15" customHeight="1"/>
    <row r="71" ht="15" customHeight="1"/>
  </sheetData>
  <sheetProtection algorithmName="SHA-512" hashValue="ARyRLfX7OKd/uXwvFaa+Y1FhsHaoQL/JlUWLl/j3zD7DvmTVjAC8Vspy3BBHGUxIqUEjhb58mI2+hLDGlHm80Q==" saltValue="Q8VeSX1RkjP16325sP85cw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16932-57B7-4AF8-87E1-85122231F500}">
  <dimension ref="A3:A5"/>
  <sheetViews>
    <sheetView workbookViewId="0">
      <selection activeCell="A10" sqref="A10"/>
    </sheetView>
  </sheetViews>
  <sheetFormatPr defaultRowHeight="15"/>
  <cols>
    <col min="1" max="1" width="20.140625" customWidth="1"/>
  </cols>
  <sheetData>
    <row r="3" spans="1:1">
      <c r="A3" t="s">
        <v>41</v>
      </c>
    </row>
    <row r="4" spans="1:1">
      <c r="A4" t="s">
        <v>89</v>
      </c>
    </row>
    <row r="5" spans="1:1">
      <c r="A5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2794C-50FA-4DF1-80C0-316CA7C41EA0}">
  <dimension ref="A1:A3"/>
  <sheetViews>
    <sheetView workbookViewId="0">
      <selection activeCell="I40" sqref="I40"/>
    </sheetView>
  </sheetViews>
  <sheetFormatPr defaultRowHeight="15"/>
  <cols>
    <col min="1" max="1" width="21.5703125" customWidth="1"/>
  </cols>
  <sheetData>
    <row r="1" spans="1:1">
      <c r="A1" t="s">
        <v>41</v>
      </c>
    </row>
    <row r="2" spans="1:1">
      <c r="A2" t="s">
        <v>84</v>
      </c>
    </row>
    <row r="3" spans="1:1">
      <c r="A3" t="s">
        <v>117</v>
      </c>
    </row>
  </sheetData>
  <sheetProtection algorithmName="SHA-512" hashValue="6vONQLweNxVKjbLPkDR242tu4xNwCVF8UV8IkVOnhXmehH2EaDqlSJPjFZXflMrQGsR2iMFB1g52u11W/LlAaA==" saltValue="TmQw7lyKQPD3bt+0+n/np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2177CBE68940419CA54B80BD9764D3" ma:contentTypeVersion="11" ma:contentTypeDescription="Skapa ett nytt dokument." ma:contentTypeScope="" ma:versionID="d8154b6e22de3a543c4ac72a913bdf14">
  <xsd:schema xmlns:xsd="http://www.w3.org/2001/XMLSchema" xmlns:xs="http://www.w3.org/2001/XMLSchema" xmlns:p="http://schemas.microsoft.com/office/2006/metadata/properties" xmlns:ns2="2ab3e5ed-45b2-4ce8-9fc9-77fbb627ef98" xmlns:ns3="070bb561-decb-43bd-9076-31fc39e63910" targetNamespace="http://schemas.microsoft.com/office/2006/metadata/properties" ma:root="true" ma:fieldsID="7d8d71b2ddcb7d3082769392f2fc5c87" ns2:_="" ns3:_="">
    <xsd:import namespace="2ab3e5ed-45b2-4ce8-9fc9-77fbb627ef98"/>
    <xsd:import namespace="070bb561-decb-43bd-9076-31fc39e639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3e5ed-45b2-4ce8-9fc9-77fbb627ef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eringar" ma:readOnly="false" ma:fieldId="{5cf76f15-5ced-4ddc-b409-7134ff3c332f}" ma:taxonomyMulti="true" ma:sspId="67398cc9-bfd9-473e-9d9e-cff1db769f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bb561-decb-43bd-9076-31fc39e6391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eee261e-b308-414e-8200-6579b39d01ed}" ma:internalName="TaxCatchAll" ma:showField="CatchAllData" ma:web="070bb561-decb-43bd-9076-31fc39e639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0bb561-decb-43bd-9076-31fc39e63910" xsi:nil="true"/>
    <lcf76f155ced4ddcb4097134ff3c332f xmlns="2ab3e5ed-45b2-4ce8-9fc9-77fbb627ef9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35B169-10D8-4F33-91CA-E854725BB5C8}"/>
</file>

<file path=customXml/itemProps2.xml><?xml version="1.0" encoding="utf-8"?>
<ds:datastoreItem xmlns:ds="http://schemas.openxmlformats.org/officeDocument/2006/customXml" ds:itemID="{21E29AD9-4E5C-421D-9B9C-E5AF24FA09FC}"/>
</file>

<file path=customXml/itemProps3.xml><?xml version="1.0" encoding="utf-8"?>
<ds:datastoreItem xmlns:ds="http://schemas.openxmlformats.org/officeDocument/2006/customXml" ds:itemID="{A47D3A2E-F21C-49D9-BC25-A7EEA93B13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Lensell Helena</dc:creator>
  <cp:keywords/>
  <dc:description/>
  <cp:lastModifiedBy>Emilia Walldin</cp:lastModifiedBy>
  <cp:revision/>
  <dcterms:created xsi:type="dcterms:W3CDTF">2023-02-09T09:33:25Z</dcterms:created>
  <dcterms:modified xsi:type="dcterms:W3CDTF">2026-09-30T12:20:41Z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68f76a90-b753-4440-8f43-41a763e87c67</vt:lpwstr>
  </property>
  <property fmtid="{D5CDD505-2E9C-101B-9397-08002B2CF9AE}" pid="3" name="ContentTypeId">
    <vt:lpwstr>0x010100482177CBE68940419CA54B80BD9764D3</vt:lpwstr>
  </property>
  <property fmtid="{D5CDD505-2E9C-101B-9397-08002B2CF9AE}" pid="4" name="MediaServiceImageTags">
    <vt:lpwstr/>
  </property>
</Properties>
</file>